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AV45" i="8"/>
  <c r="AV44"/>
  <c r="AV43"/>
  <c r="AV42"/>
  <c r="AV41"/>
  <c r="AV40"/>
  <c r="AV39"/>
  <c r="AV38"/>
  <c r="AV37"/>
  <c r="AV36"/>
  <c r="AV35"/>
  <c r="AW35" s="1"/>
  <c r="BM35" s="1"/>
  <c r="AV34"/>
  <c r="AW34" s="1"/>
  <c r="BM34" s="1"/>
  <c r="AV33"/>
  <c r="AW33" s="1"/>
  <c r="BM33" s="1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D45"/>
  <c r="AE45" s="1"/>
  <c r="BG45" s="1"/>
  <c r="AD44"/>
  <c r="AD43"/>
  <c r="AE43" s="1"/>
  <c r="BG43" s="1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E37" s="1"/>
  <c r="BG37" s="1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E31" s="1"/>
  <c r="BG31" s="1"/>
  <c r="AD30"/>
  <c r="AD29"/>
  <c r="AE29" s="1"/>
  <c r="BG29" s="1"/>
  <c r="AD28"/>
  <c r="AD27"/>
  <c r="AE27" s="1"/>
  <c r="BG27" s="1"/>
  <c r="AD26"/>
  <c r="AD25"/>
  <c r="AE25" s="1"/>
  <c r="BG25" s="1"/>
  <c r="AD24"/>
  <c r="AD23"/>
  <c r="AE23" s="1"/>
  <c r="BG23" s="1"/>
  <c r="AD22"/>
  <c r="AE22" s="1"/>
  <c r="BG22" s="1"/>
  <c r="AD21"/>
  <c r="AE21" s="1"/>
  <c r="BG21" s="1"/>
  <c r="AD20"/>
  <c r="AD19"/>
  <c r="AD18"/>
  <c r="AD17"/>
  <c r="AD16"/>
  <c r="AE16" s="1"/>
  <c r="BG16" s="1"/>
  <c r="AD15"/>
  <c r="AE15" s="1"/>
  <c r="BG15" s="1"/>
  <c r="AD14"/>
  <c r="AD13"/>
  <c r="AE13" s="1"/>
  <c r="BG13" s="1"/>
  <c r="AD12"/>
  <c r="AE12" s="1"/>
  <c r="BG12" s="1"/>
  <c r="AD11"/>
  <c r="AE11" s="1"/>
  <c r="BG11" s="1"/>
  <c r="AD10"/>
  <c r="AD9"/>
  <c r="AE9" s="1"/>
  <c r="BG9" s="1"/>
  <c r="AD8"/>
  <c r="AD7"/>
  <c r="AE7" s="1"/>
  <c r="BG7" s="1"/>
  <c r="AD6"/>
  <c r="AE6" s="1"/>
  <c r="BG6" s="1"/>
  <c r="U45"/>
  <c r="V45" s="1"/>
  <c r="BD45" s="1"/>
  <c r="U44"/>
  <c r="U43"/>
  <c r="V43" s="1"/>
  <c r="BD43" s="1"/>
  <c r="U42"/>
  <c r="U41"/>
  <c r="V41" s="1"/>
  <c r="BD41" s="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V35" s="1"/>
  <c r="BD35" s="1"/>
  <c r="U34"/>
  <c r="V34" s="1"/>
  <c r="BD34" s="1"/>
  <c r="U33"/>
  <c r="U32"/>
  <c r="U31"/>
  <c r="V31" s="1"/>
  <c r="BD31" s="1"/>
  <c r="U30"/>
  <c r="U29"/>
  <c r="V29" s="1"/>
  <c r="BD29" s="1"/>
  <c r="U28"/>
  <c r="U27"/>
  <c r="V27" s="1"/>
  <c r="BD27" s="1"/>
  <c r="U26"/>
  <c r="U25"/>
  <c r="U24"/>
  <c r="U23"/>
  <c r="V23" s="1"/>
  <c r="BD23" s="1"/>
  <c r="U22"/>
  <c r="U21"/>
  <c r="V21" s="1"/>
  <c r="BD21" s="1"/>
  <c r="U20"/>
  <c r="U19"/>
  <c r="U18"/>
  <c r="U17"/>
  <c r="U16"/>
  <c r="U15"/>
  <c r="V15" s="1"/>
  <c r="BD15" s="1"/>
  <c r="U14"/>
  <c r="U13"/>
  <c r="V13" s="1"/>
  <c r="BD13" s="1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M35" s="1"/>
  <c r="BA35" s="1"/>
  <c r="L34"/>
  <c r="M34" s="1"/>
  <c r="BA34" s="1"/>
  <c r="L33"/>
  <c r="M33" s="1"/>
  <c r="BA33" s="1"/>
  <c r="L32"/>
  <c r="M32" s="1"/>
  <c r="BA32" s="1"/>
  <c r="L31"/>
  <c r="M31" s="1"/>
  <c r="BA31" s="1"/>
  <c r="L30"/>
  <c r="L29"/>
  <c r="M29" s="1"/>
  <c r="BA29" s="1"/>
  <c r="L28"/>
  <c r="M28" s="1"/>
  <c r="BA28" s="1"/>
  <c r="L27"/>
  <c r="M27" s="1"/>
  <c r="BA27" s="1"/>
  <c r="L26"/>
  <c r="M26" s="1"/>
  <c r="BA26" s="1"/>
  <c r="L25"/>
  <c r="M25" s="1"/>
  <c r="BA25" s="1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M15" s="1"/>
  <c r="BA15" s="1"/>
  <c r="L14"/>
  <c r="L13"/>
  <c r="M13" s="1"/>
  <c r="BA13" s="1"/>
  <c r="L12"/>
  <c r="M12" s="1"/>
  <c r="BA12" s="1"/>
  <c r="L11"/>
  <c r="M11" s="1"/>
  <c r="BA11" s="1"/>
  <c r="L10"/>
  <c r="M10" s="1"/>
  <c r="BA10" s="1"/>
  <c r="L9"/>
  <c r="M9" s="1"/>
  <c r="BA9" s="1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0"/>
  <c r="BG20" s="1"/>
  <c r="AE17"/>
  <c r="BG17" s="1"/>
  <c r="V44"/>
  <c r="BD44" s="1"/>
  <c r="V42"/>
  <c r="BD42" s="1"/>
  <c r="V30"/>
  <c r="BD30" s="1"/>
  <c r="V28"/>
  <c r="BD28" s="1"/>
  <c r="V20"/>
  <c r="BD20" s="1"/>
  <c r="V19"/>
  <c r="BD19" s="1"/>
  <c r="V18"/>
  <c r="BD18" s="1"/>
  <c r="V17"/>
  <c r="BD17" s="1"/>
  <c r="V12"/>
  <c r="BD12" s="1"/>
  <c r="V10"/>
  <c r="BD10" s="1"/>
  <c r="V6"/>
  <c r="BD6" s="1"/>
  <c r="V9"/>
  <c r="BD9" s="1"/>
  <c r="V14"/>
  <c r="BD14" s="1"/>
  <c r="V16"/>
  <c r="BD16" s="1"/>
  <c r="V22"/>
  <c r="BD22" s="1"/>
  <c r="V24"/>
  <c r="BD24" s="1"/>
  <c r="V25"/>
  <c r="BD25" s="1"/>
  <c r="V26"/>
  <c r="BD26" s="1"/>
  <c r="V32"/>
  <c r="BD32" s="1"/>
  <c r="V33"/>
  <c r="BD33" s="1"/>
  <c r="AW11"/>
  <c r="BM11" s="1"/>
  <c r="AE44"/>
  <c r="BG44" s="1"/>
  <c r="AE28"/>
  <c r="BG28" s="1"/>
  <c r="AE19"/>
  <c r="BG19" s="1"/>
  <c r="AE14"/>
  <c r="BG14" s="1"/>
  <c r="AW7"/>
  <c r="BM7" s="1"/>
  <c r="AW8"/>
  <c r="BM8" s="1"/>
  <c r="AW9"/>
  <c r="BM9" s="1"/>
  <c r="AW10"/>
  <c r="BM10" s="1"/>
  <c r="AW12"/>
  <c r="BM12" s="1"/>
  <c r="AW13"/>
  <c r="BM13" s="1"/>
  <c r="AW14"/>
  <c r="BM14" s="1"/>
  <c r="AW15"/>
  <c r="BM15" s="1"/>
  <c r="AW16"/>
  <c r="BM16" s="1"/>
  <c r="AW17"/>
  <c r="BM17" s="1"/>
  <c r="AW18"/>
  <c r="BM18" s="1"/>
  <c r="AW19"/>
  <c r="BM19" s="1"/>
  <c r="AW20"/>
  <c r="BM20" s="1"/>
  <c r="AW21"/>
  <c r="BM21" s="1"/>
  <c r="AW22"/>
  <c r="BM22" s="1"/>
  <c r="AW23"/>
  <c r="BM23" s="1"/>
  <c r="AW24"/>
  <c r="BM24" s="1"/>
  <c r="AW25"/>
  <c r="BM25" s="1"/>
  <c r="AW26"/>
  <c r="BM26" s="1"/>
  <c r="AW27"/>
  <c r="BM27" s="1"/>
  <c r="AW28"/>
  <c r="BM28" s="1"/>
  <c r="AW29"/>
  <c r="BM29" s="1"/>
  <c r="AW30"/>
  <c r="BM30" s="1"/>
  <c r="AW31"/>
  <c r="BM31" s="1"/>
  <c r="AW32"/>
  <c r="BM32" s="1"/>
  <c r="AW36"/>
  <c r="BM36" s="1"/>
  <c r="AW37"/>
  <c r="BM37" s="1"/>
  <c r="AW38"/>
  <c r="BM38" s="1"/>
  <c r="AW39"/>
  <c r="BM39" s="1"/>
  <c r="AW40"/>
  <c r="BM40" s="1"/>
  <c r="AW41"/>
  <c r="BM41" s="1"/>
  <c r="AW42"/>
  <c r="BM42" s="1"/>
  <c r="AW43"/>
  <c r="BM43" s="1"/>
  <c r="AW44"/>
  <c r="BM44" s="1"/>
  <c r="AW45"/>
  <c r="BM45" s="1"/>
  <c r="AW6"/>
  <c r="BM6" s="1"/>
  <c r="AE8"/>
  <c r="BG8" s="1"/>
  <c r="AE10"/>
  <c r="BG10" s="1"/>
  <c r="AE18"/>
  <c r="BG18" s="1"/>
  <c r="AE24"/>
  <c r="BG24" s="1"/>
  <c r="AE30"/>
  <c r="BG30" s="1"/>
  <c r="M14"/>
  <c r="BA14" s="1"/>
  <c r="M16"/>
  <c r="BA16" s="1"/>
  <c r="M17"/>
  <c r="BA17" s="1"/>
  <c r="M19"/>
  <c r="BA19" s="1"/>
  <c r="M21"/>
  <c r="BA21" s="1"/>
  <c r="M22"/>
  <c r="BA22" s="1"/>
  <c r="M23"/>
  <c r="BA23" s="1"/>
  <c r="M30"/>
  <c r="BA30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<sst xmlns="http://schemas.openxmlformats.org/spreadsheetml/2006/main" count="332" uniqueCount="81">
  <si>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</si>
  <si>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</si>
  <si>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</si>
  <si>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</si>
  <si>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</si>
  <si>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</si>
  <si>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</si>
  <si>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</si>
  <si>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</si>
  <si>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</si>
  <si>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</si>
  <si>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</si>
  <si>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</si>
  <si>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</si>
  <si>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</si>
  <si>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</si>
  <si>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</si>
  <si>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</si>
  <si>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</si>
  <si>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</si>
  <si>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</si>
  <si>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</si>
  <si>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</si>
  <si>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</si>
  <si>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</si>
  <si>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</si>
  <si>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</si>
  <si>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</si>
  <si>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</si>
  <si>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</si>
  <si>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</si>
  <si>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</si>
  <si>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</si>
  <si>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</si>
  <si>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</si>
  <si>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</si>
  <si>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</si>
  <si>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</si>
  <si>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</si>
  <si>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</si>
  <si>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</si>
  <si>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</si>
  <si>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</si>
  <si>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</si>
  <si>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</si>
  <si>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</si>
  <si>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</si>
  <si>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</si>
  <si>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</si>
  <si>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</si>
  <si>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</si>
  <si>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</si>
  <si>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</si>
  <si>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</si>
  <si>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</si>
  <si>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</si>
  <si>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</si>
  <si>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</si>
  <si>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</si>
  <si>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</si>
  <si>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</si>
  <si>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</si>
  <si>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</si>
  <si>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</si>
  <si>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</si>
  <si>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</si>
  <si>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</si>
  <si>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</si>
  <si>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</si>
  <si>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</si>
  <si>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</si>
  <si>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магазин
"Кооператор"
п.Батецкий,
ул.Советс-
кая, д.41</t>
  </si>
  <si>
    <t xml:space="preserve">магазин
"Продукты
№ 2",
п.Батецкий,
ул.Комаро-
ва, д.9 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</si>
  <si>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</si>
  <si>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</si>
  <si>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</si>
  <si>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 xml:space="preserve">ООО "МАК"
С/х рынок
п.Батецкий,
ул.Советс-
кая, д.2 </t>
  </si>
  <si>
    <t>ЗАО "ТД "Перекресток",
п.Батецкий,
ул.Лужская,
д.30,
магазин
"Пятерочка"</t>
  </si>
  <si>
    <t xml:space="preserve"> ЗАО "Тандер", п. Батецкий, ул. Советская, д.2, магазин "Магнит"
</t>
  </si>
  <si>
    <t>магазин
"Продукты
№ 1",
п.Батецкий,
ул.Первомай-
кая, д.49а (временно не работает)</t>
  </si>
  <si>
    <t xml:space="preserve">Результаты мониторинга цен на фиксированный набор товаров в Батецком муниципальном районе по состоянию на 30.09.2017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</si>
</sst>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AM20" activePane="bottomRight" state="frozen"/>
      <selection pane="topRight" activeCell="E1" sqref="E1"/>
      <selection pane="bottomLeft" activeCell="A6" sqref="A6"/>
      <selection pane="bottomRight" activeCell="A2" sqref="A2:AW45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5" width="7.5703125" style="2" customWidth="1"/>
    <col min="6" max="6" width="8.42578125" style="2" customWidth="1"/>
    <col min="7" max="7" width="7.5703125" style="2" customWidth="1"/>
    <col min="8" max="8" width="8" style="2" customWidth="1"/>
    <col min="9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26" width="8.140625" style="2" bestFit="1" customWidth="1"/>
    <col min="27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37" t="s">
        <v>80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47" t="s">
        <v>42</v>
      </c>
      <c r="B3" s="44" t="s">
        <v>50</v>
      </c>
      <c r="C3" s="44" t="s">
        <v>49</v>
      </c>
      <c r="D3" s="44" t="s">
        <v>0</v>
      </c>
      <c r="E3" s="38" t="s">
        <v>1</v>
      </c>
      <c r="F3" s="39"/>
      <c r="G3" s="39"/>
      <c r="H3" s="39"/>
      <c r="I3" s="39"/>
      <c r="J3" s="39"/>
      <c r="K3" s="39"/>
      <c r="L3" s="39"/>
      <c r="M3" s="40"/>
      <c r="N3" s="41" t="s">
        <v>59</v>
      </c>
      <c r="O3" s="41"/>
      <c r="P3" s="41"/>
      <c r="Q3" s="41"/>
      <c r="R3" s="41"/>
      <c r="S3" s="41"/>
      <c r="T3" s="41"/>
      <c r="U3" s="41"/>
      <c r="V3" s="41"/>
      <c r="W3" s="41" t="s">
        <v>2</v>
      </c>
      <c r="X3" s="41"/>
      <c r="Y3" s="41"/>
      <c r="Z3" s="41"/>
      <c r="AA3" s="41"/>
      <c r="AB3" s="41"/>
      <c r="AC3" s="41"/>
      <c r="AD3" s="41"/>
      <c r="AE3" s="41"/>
      <c r="AF3" s="41" t="s">
        <v>3</v>
      </c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 t="s">
        <v>44</v>
      </c>
      <c r="AT3" s="41"/>
      <c r="AU3" s="41"/>
      <c r="AV3" s="41"/>
      <c r="AW3" s="41"/>
      <c r="AY3" s="36" t="s">
        <v>61</v>
      </c>
      <c r="AZ3" s="36"/>
      <c r="BA3" s="36"/>
      <c r="BB3" s="36" t="s">
        <v>62</v>
      </c>
      <c r="BC3" s="36"/>
      <c r="BD3" s="36"/>
      <c r="BE3" s="36" t="s">
        <v>63</v>
      </c>
      <c r="BF3" s="35"/>
      <c r="BG3" s="35"/>
      <c r="BH3" s="36" t="s">
        <v>64</v>
      </c>
      <c r="BI3" s="36"/>
      <c r="BJ3" s="36"/>
      <c r="BK3" s="35" t="s">
        <v>65</v>
      </c>
      <c r="BL3" s="35"/>
      <c r="BM3" s="35"/>
      <c r="BN3" s="35" t="s">
        <v>66</v>
      </c>
      <c r="BO3" s="35"/>
    </row>
    <row r="4" spans="1:67" ht="110.25" customHeight="1">
      <c r="A4" s="48"/>
      <c r="B4" s="45"/>
      <c r="C4" s="45"/>
      <c r="D4" s="45"/>
      <c r="E4" s="42" t="s">
        <v>78</v>
      </c>
      <c r="F4" s="42"/>
      <c r="G4" s="43" t="s">
        <v>77</v>
      </c>
      <c r="H4" s="43"/>
      <c r="I4" s="43" t="s">
        <v>41</v>
      </c>
      <c r="J4" s="43"/>
      <c r="K4" s="38" t="s">
        <v>58</v>
      </c>
      <c r="L4" s="39"/>
      <c r="M4" s="40"/>
      <c r="N4" s="42" t="s">
        <v>71</v>
      </c>
      <c r="O4" s="42"/>
      <c r="P4" s="42" t="s">
        <v>79</v>
      </c>
      <c r="Q4" s="42"/>
      <c r="R4" s="42" t="s">
        <v>72</v>
      </c>
      <c r="S4" s="42"/>
      <c r="T4" s="38" t="s">
        <v>58</v>
      </c>
      <c r="U4" s="39"/>
      <c r="V4" s="40"/>
      <c r="W4" s="42" t="s">
        <v>73</v>
      </c>
      <c r="X4" s="42"/>
      <c r="Y4" s="42" t="s">
        <v>74</v>
      </c>
      <c r="Z4" s="42"/>
      <c r="AA4" s="42" t="s">
        <v>75</v>
      </c>
      <c r="AB4" s="42"/>
      <c r="AC4" s="38" t="s">
        <v>58</v>
      </c>
      <c r="AD4" s="39"/>
      <c r="AE4" s="40"/>
      <c r="AF4" s="38"/>
      <c r="AG4" s="40"/>
      <c r="AH4" s="38"/>
      <c r="AI4" s="40"/>
      <c r="AJ4" s="41"/>
      <c r="AK4" s="41"/>
      <c r="AL4" s="41"/>
      <c r="AM4" s="41"/>
      <c r="AN4" s="41"/>
      <c r="AO4" s="41"/>
      <c r="AP4" s="38" t="s">
        <v>58</v>
      </c>
      <c r="AQ4" s="39"/>
      <c r="AR4" s="40"/>
      <c r="AS4" s="42" t="s">
        <v>76</v>
      </c>
      <c r="AT4" s="42"/>
      <c r="AU4" s="38" t="s">
        <v>58</v>
      </c>
      <c r="AV4" s="39"/>
      <c r="AW4" s="40"/>
      <c r="AY4" s="36" t="s">
        <v>67</v>
      </c>
      <c r="AZ4" s="36"/>
      <c r="BA4" s="36" t="s">
        <v>68</v>
      </c>
      <c r="BB4" s="36" t="s">
        <v>67</v>
      </c>
      <c r="BC4" s="36"/>
      <c r="BD4" s="36" t="s">
        <v>68</v>
      </c>
      <c r="BE4" s="36" t="s">
        <v>67</v>
      </c>
      <c r="BF4" s="36"/>
      <c r="BG4" s="36" t="s">
        <v>68</v>
      </c>
      <c r="BH4" s="36" t="s">
        <v>67</v>
      </c>
      <c r="BI4" s="36"/>
      <c r="BJ4" s="36" t="s">
        <v>68</v>
      </c>
      <c r="BK4" s="36" t="s">
        <v>67</v>
      </c>
      <c r="BL4" s="36"/>
      <c r="BM4" s="36" t="s">
        <v>68</v>
      </c>
      <c r="BN4" s="36" t="s">
        <v>67</v>
      </c>
      <c r="BO4" s="36"/>
    </row>
    <row r="5" spans="1:67" ht="38.25">
      <c r="A5" s="49"/>
      <c r="B5" s="46"/>
      <c r="C5" s="46"/>
      <c r="D5" s="45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36"/>
      <c r="BB5" s="13" t="s">
        <v>69</v>
      </c>
      <c r="BC5" s="13" t="s">
        <v>70</v>
      </c>
      <c r="BD5" s="36"/>
      <c r="BE5" s="13" t="s">
        <v>69</v>
      </c>
      <c r="BF5" s="13" t="s">
        <v>70</v>
      </c>
      <c r="BG5" s="36"/>
      <c r="BH5" s="13" t="s">
        <v>69</v>
      </c>
      <c r="BI5" s="13" t="s">
        <v>70</v>
      </c>
      <c r="BJ5" s="36"/>
      <c r="BK5" s="13" t="s">
        <v>69</v>
      </c>
      <c r="BL5" s="13" t="s">
        <v>70</v>
      </c>
      <c r="BM5" s="36"/>
      <c r="BN5" s="13" t="s">
        <v>69</v>
      </c>
      <c r="BO5" s="13" t="s">
        <v>70</v>
      </c>
    </row>
    <row r="6" spans="1:67">
      <c r="A6" s="19">
        <v>42825</v>
      </c>
      <c r="B6" s="11" t="s">
        <v>43</v>
      </c>
      <c r="C6" s="1">
        <v>1</v>
      </c>
      <c r="D6" s="6" t="s">
        <v>5</v>
      </c>
      <c r="E6" s="21">
        <v>17.7</v>
      </c>
      <c r="F6" s="22">
        <v>41.5</v>
      </c>
      <c r="G6" s="31">
        <v>17</v>
      </c>
      <c r="H6" s="22">
        <v>62.5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30</v>
      </c>
      <c r="O6" s="22">
        <v>55</v>
      </c>
      <c r="P6" s="21"/>
      <c r="Q6" s="22"/>
      <c r="R6" s="21">
        <v>30</v>
      </c>
      <c r="S6" s="22">
        <v>55</v>
      </c>
      <c r="T6" s="10">
        <v>3</v>
      </c>
      <c r="U6" s="17">
        <f>IF(ISNUMBER(N6),1,0)+IF(ISNUMBER(P6),1,0)+IF(ISNUMBER(R6),1,0)</f>
        <v>2</v>
      </c>
      <c r="V6" s="8">
        <f>U6/T6*100</f>
        <v>66.666666666666657</v>
      </c>
      <c r="W6" s="21">
        <v>35</v>
      </c>
      <c r="X6" s="22">
        <v>47</v>
      </c>
      <c r="Y6" s="21">
        <v>29</v>
      </c>
      <c r="Z6" s="22">
        <v>32</v>
      </c>
      <c r="AA6" s="21">
        <v>31</v>
      </c>
      <c r="AB6" s="22">
        <v>45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 t="s">
        <v>60</v>
      </c>
      <c r="AT6" s="22" t="s">
        <v>60</v>
      </c>
      <c r="AU6" s="10">
        <v>1</v>
      </c>
      <c r="AV6" s="18">
        <f>IF(ISNUMBER(AS6),1,0)</f>
        <v>0</v>
      </c>
      <c r="AW6" s="8">
        <f>AV6/AU6*100</f>
        <v>0</v>
      </c>
      <c r="AY6" s="14">
        <f>IF(SUM(E6,G6,I6)=0,"",ROUND(AVERAGE(E6,G6,I6),2))</f>
        <v>17.350000000000001</v>
      </c>
      <c r="AZ6" s="14">
        <f>IF(SUM(F6,H6,J6)=0,"",ROUND(AVERAGE(F6,H6,J6),2))</f>
        <v>52</v>
      </c>
      <c r="BA6" s="15">
        <f>M6</f>
        <v>100</v>
      </c>
      <c r="BB6" s="14">
        <f t="shared" ref="BB6:BC21" si="0">IF(SUM(N6,P6,R6)=0,"",ROUND(AVERAGE(N6,P6,R6),2))</f>
        <v>30</v>
      </c>
      <c r="BC6" s="14">
        <f t="shared" si="0"/>
        <v>55</v>
      </c>
      <c r="BD6" s="15">
        <f>V6</f>
        <v>66.666666666666657</v>
      </c>
      <c r="BE6" s="14">
        <f>IF(SUM(W6,Y6,AA6)=0,"",ROUND(AVERAGE(W6,Y6,AA6),2))</f>
        <v>31.67</v>
      </c>
      <c r="BF6" s="14">
        <f>IF(SUM(X6,Z6,AB6)=0,"",ROUND(AVERAGE(X6,Z6,AB6),2))</f>
        <v>41.33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26.34</v>
      </c>
      <c r="BO6" s="16">
        <f>ROUND(AVERAGE(AZ6,BC6,BF6,BI6,BL6),2)</f>
        <v>49.44</v>
      </c>
    </row>
    <row r="7" spans="1:67">
      <c r="A7" s="19">
        <v>42825</v>
      </c>
      <c r="B7" s="11" t="s">
        <v>43</v>
      </c>
      <c r="C7" s="1">
        <v>2</v>
      </c>
      <c r="D7" s="6" t="s">
        <v>6</v>
      </c>
      <c r="E7" s="21">
        <v>49.9</v>
      </c>
      <c r="F7" s="22">
        <v>111</v>
      </c>
      <c r="G7" s="21">
        <v>58</v>
      </c>
      <c r="H7" s="22">
        <v>110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52</v>
      </c>
      <c r="O7" s="22">
        <v>76.7</v>
      </c>
      <c r="P7" s="21"/>
      <c r="Q7" s="22"/>
      <c r="R7" s="21">
        <v>52</v>
      </c>
      <c r="S7" s="22">
        <v>76.7</v>
      </c>
      <c r="T7" s="10">
        <v>3</v>
      </c>
      <c r="U7" s="17">
        <f t="shared" ref="U7:U45" si="3">IF(ISNUMBER(N7),1,0)+IF(ISNUMBER(P7),1,0)+IF(ISNUMBER(R7),1,0)</f>
        <v>2</v>
      </c>
      <c r="V7" s="8">
        <f t="shared" ref="V7:V45" si="4">U7/T7*100</f>
        <v>66.666666666666657</v>
      </c>
      <c r="W7" s="21">
        <v>54</v>
      </c>
      <c r="X7" s="22">
        <v>88</v>
      </c>
      <c r="Y7" s="21">
        <v>53</v>
      </c>
      <c r="Z7" s="22">
        <v>160</v>
      </c>
      <c r="AA7" s="21">
        <v>48.9</v>
      </c>
      <c r="AB7" s="22">
        <v>48.9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 t="s">
        <v>60</v>
      </c>
      <c r="AT7" s="22" t="s">
        <v>60</v>
      </c>
      <c r="AU7" s="10">
        <v>1</v>
      </c>
      <c r="AV7" s="18">
        <f t="shared" ref="AV7:AV45" si="7">IF(ISNUMBER(AS7),1,0)</f>
        <v>0</v>
      </c>
      <c r="AW7" s="8">
        <f t="shared" ref="AW7:AW45" si="8">AV7/AU7*100</f>
        <v>0</v>
      </c>
      <c r="AY7" s="14">
        <f t="shared" ref="AY7:AZ45" si="9">IF(SUM(E7,G7,I7)=0,"",ROUND(AVERAGE(E7,G7,I7),2))</f>
        <v>53.95</v>
      </c>
      <c r="AZ7" s="14">
        <f t="shared" si="9"/>
        <v>110.5</v>
      </c>
      <c r="BA7" s="15">
        <f t="shared" ref="BA7:BA45" si="10">M7</f>
        <v>100</v>
      </c>
      <c r="BB7" s="14">
        <f t="shared" si="0"/>
        <v>52</v>
      </c>
      <c r="BC7" s="14">
        <f t="shared" si="0"/>
        <v>76.7</v>
      </c>
      <c r="BD7" s="15">
        <f t="shared" ref="BD7:BD45" si="11">V7</f>
        <v>66.666666666666657</v>
      </c>
      <c r="BE7" s="14">
        <f>IF(SUM(W7,Y7,AA7)=0,"",ROUND(AVERAGE(W7,Y7,AA7),2))</f>
        <v>51.97</v>
      </c>
      <c r="BF7" s="14">
        <f>IF(SUM(X7,Z7,AB7)=0,"",ROUND(AVERAGE(X7,Z7,AB7),2))</f>
        <v>98.97</v>
      </c>
      <c r="BG7" s="15">
        <f t="shared" ref="BG7:BG45" si="12">AE7</f>
        <v>100</v>
      </c>
      <c r="BH7" s="15" t="str">
        <f t="shared" ref="BH7:BI45" si="13">IF(SUM(AF7,AH7,AJ7,AL7,AN7)=0,"",AVERAGE(AF7,AH7,AJ7,AL7,AN7))</f>
        <v/>
      </c>
      <c r="BI7" s="15" t="str">
        <f t="shared" si="13"/>
        <v/>
      </c>
      <c r="BJ7" s="15">
        <f t="shared" ref="BJ7:BJ45" si="14">AR7</f>
        <v>0</v>
      </c>
      <c r="BK7" s="15" t="str">
        <f t="shared" ref="BK7:BK45" si="15">IF(SUM(AS7)=0,"",AS7)</f>
        <v/>
      </c>
      <c r="BL7" s="15" t="str">
        <f t="shared" ref="BL7:BL45" si="16">IF(SUM(AT7)=0,"",AT7)</f>
        <v/>
      </c>
      <c r="BM7" s="15">
        <f t="shared" ref="BM7:BM45" si="17">AW7</f>
        <v>0</v>
      </c>
      <c r="BN7" s="16">
        <f t="shared" ref="BN7:BO45" si="18">ROUND(AVERAGE(AY7,BB7,BE7,BH7,BK7),2)</f>
        <v>52.64</v>
      </c>
      <c r="BO7" s="16">
        <f t="shared" si="18"/>
        <v>95.39</v>
      </c>
    </row>
    <row r="8" spans="1:67">
      <c r="A8" s="19">
        <v>42825</v>
      </c>
      <c r="B8" s="11" t="s">
        <v>43</v>
      </c>
      <c r="C8" s="1">
        <v>3</v>
      </c>
      <c r="D8" s="6" t="s">
        <v>7</v>
      </c>
      <c r="E8" s="21">
        <v>45.7</v>
      </c>
      <c r="F8" s="22">
        <v>92.1</v>
      </c>
      <c r="G8" s="21">
        <v>46</v>
      </c>
      <c r="H8" s="22">
        <v>87.8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57.8</v>
      </c>
      <c r="O8" s="22">
        <v>67</v>
      </c>
      <c r="P8" s="21"/>
      <c r="Q8" s="22"/>
      <c r="R8" s="21">
        <v>57.8</v>
      </c>
      <c r="S8" s="22">
        <v>67</v>
      </c>
      <c r="T8" s="10">
        <v>3</v>
      </c>
      <c r="U8" s="17">
        <f t="shared" si="3"/>
        <v>2</v>
      </c>
      <c r="V8" s="8">
        <f t="shared" si="4"/>
        <v>66.666666666666657</v>
      </c>
      <c r="W8" s="21">
        <v>60</v>
      </c>
      <c r="X8" s="22">
        <v>60</v>
      </c>
      <c r="Y8" s="21">
        <v>54.5</v>
      </c>
      <c r="Z8" s="22">
        <v>65.599999999999994</v>
      </c>
      <c r="AA8" s="21">
        <v>52</v>
      </c>
      <c r="AB8" s="22">
        <v>52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 t="s">
        <v>60</v>
      </c>
      <c r="AT8" s="22" t="s">
        <v>60</v>
      </c>
      <c r="AU8" s="10">
        <v>1</v>
      </c>
      <c r="AV8" s="18">
        <f t="shared" si="7"/>
        <v>0</v>
      </c>
      <c r="AW8" s="8">
        <f t="shared" si="8"/>
        <v>0</v>
      </c>
      <c r="AY8" s="14">
        <f t="shared" si="9"/>
        <v>45.85</v>
      </c>
      <c r="AZ8" s="14">
        <f t="shared" si="9"/>
        <v>89.95</v>
      </c>
      <c r="BA8" s="15">
        <f t="shared" si="10"/>
        <v>100</v>
      </c>
      <c r="BB8" s="14">
        <f t="shared" si="0"/>
        <v>57.8</v>
      </c>
      <c r="BC8" s="14">
        <f t="shared" si="0"/>
        <v>67</v>
      </c>
      <c r="BD8" s="15">
        <f t="shared" si="11"/>
        <v>66.666666666666657</v>
      </c>
      <c r="BE8" s="14">
        <f t="shared" ref="BE8:BF45" si="19">IF(SUM(W8,Y8,AA8)=0,"",ROUND(AVERAGE(W8,Y8,AA8),2))</f>
        <v>55.5</v>
      </c>
      <c r="BF8" s="14">
        <f t="shared" si="19"/>
        <v>59.2</v>
      </c>
      <c r="BG8" s="15">
        <f t="shared" si="12"/>
        <v>100</v>
      </c>
      <c r="BH8" s="15" t="str">
        <f t="shared" si="13"/>
        <v/>
      </c>
      <c r="BI8" s="15" t="str">
        <f t="shared" si="13"/>
        <v/>
      </c>
      <c r="BJ8" s="15">
        <f t="shared" si="14"/>
        <v>0</v>
      </c>
      <c r="BK8" s="15" t="str">
        <f t="shared" si="15"/>
        <v/>
      </c>
      <c r="BL8" s="15" t="str">
        <f t="shared" si="16"/>
        <v/>
      </c>
      <c r="BM8" s="15">
        <f t="shared" si="17"/>
        <v>0</v>
      </c>
      <c r="BN8" s="16">
        <f t="shared" si="18"/>
        <v>53.05</v>
      </c>
      <c r="BO8" s="16">
        <f t="shared" si="18"/>
        <v>72.05</v>
      </c>
    </row>
    <row r="9" spans="1:67">
      <c r="A9" s="19">
        <v>42825</v>
      </c>
      <c r="B9" s="11" t="s">
        <v>43</v>
      </c>
      <c r="C9" s="1">
        <v>4</v>
      </c>
      <c r="D9" s="6" t="s">
        <v>8</v>
      </c>
      <c r="E9" s="21">
        <v>34.700000000000003</v>
      </c>
      <c r="F9" s="32">
        <v>133.1</v>
      </c>
      <c r="G9" s="21">
        <v>33.299999999999997</v>
      </c>
      <c r="H9" s="22">
        <v>286.7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46</v>
      </c>
      <c r="O9" s="22">
        <v>142.19999999999999</v>
      </c>
      <c r="P9" s="21"/>
      <c r="Q9" s="22"/>
      <c r="R9" s="21">
        <v>46</v>
      </c>
      <c r="S9" s="22">
        <v>115.56</v>
      </c>
      <c r="T9" s="10">
        <v>3</v>
      </c>
      <c r="U9" s="17">
        <f t="shared" si="3"/>
        <v>2</v>
      </c>
      <c r="V9" s="8">
        <f t="shared" si="4"/>
        <v>66.666666666666657</v>
      </c>
      <c r="W9" s="21">
        <v>45</v>
      </c>
      <c r="X9" s="22">
        <v>97.8</v>
      </c>
      <c r="Y9" s="21">
        <v>39</v>
      </c>
      <c r="Z9" s="22">
        <v>55.6</v>
      </c>
      <c r="AA9" s="21">
        <v>30</v>
      </c>
      <c r="AB9" s="22">
        <v>106.7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 t="s">
        <v>60</v>
      </c>
      <c r="AT9" s="22" t="s">
        <v>60</v>
      </c>
      <c r="AU9" s="10">
        <v>1</v>
      </c>
      <c r="AV9" s="18">
        <f t="shared" si="7"/>
        <v>0</v>
      </c>
      <c r="AW9" s="8">
        <f t="shared" si="8"/>
        <v>0</v>
      </c>
      <c r="AY9" s="14">
        <f t="shared" si="9"/>
        <v>34</v>
      </c>
      <c r="AZ9" s="14">
        <f t="shared" si="9"/>
        <v>209.9</v>
      </c>
      <c r="BA9" s="15">
        <f t="shared" si="10"/>
        <v>100</v>
      </c>
      <c r="BB9" s="14">
        <f t="shared" si="0"/>
        <v>46</v>
      </c>
      <c r="BC9" s="14">
        <f t="shared" si="0"/>
        <v>128.88</v>
      </c>
      <c r="BD9" s="15">
        <f t="shared" si="11"/>
        <v>66.666666666666657</v>
      </c>
      <c r="BE9" s="14">
        <f t="shared" si="19"/>
        <v>38</v>
      </c>
      <c r="BF9" s="14">
        <f t="shared" si="19"/>
        <v>86.7</v>
      </c>
      <c r="BG9" s="15">
        <f t="shared" si="12"/>
        <v>100</v>
      </c>
      <c r="BH9" s="15" t="str">
        <f t="shared" si="13"/>
        <v/>
      </c>
      <c r="BI9" s="15" t="str">
        <f t="shared" si="13"/>
        <v/>
      </c>
      <c r="BJ9" s="15">
        <f t="shared" si="14"/>
        <v>0</v>
      </c>
      <c r="BK9" s="15" t="str">
        <f t="shared" si="15"/>
        <v/>
      </c>
      <c r="BL9" s="15" t="str">
        <f t="shared" si="16"/>
        <v/>
      </c>
      <c r="BM9" s="15">
        <f t="shared" si="17"/>
        <v>0</v>
      </c>
      <c r="BN9" s="16">
        <f t="shared" si="18"/>
        <v>39.33</v>
      </c>
      <c r="BO9" s="16">
        <f t="shared" si="18"/>
        <v>141.83000000000001</v>
      </c>
    </row>
    <row r="10" spans="1:67">
      <c r="A10" s="19">
        <v>42825</v>
      </c>
      <c r="B10" s="11" t="s">
        <v>43</v>
      </c>
      <c r="C10" s="1">
        <v>5</v>
      </c>
      <c r="D10" s="6" t="s">
        <v>9</v>
      </c>
      <c r="E10" s="21">
        <v>54.4</v>
      </c>
      <c r="F10" s="22">
        <v>109</v>
      </c>
      <c r="G10" s="21">
        <v>60</v>
      </c>
      <c r="H10" s="22">
        <v>135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62</v>
      </c>
      <c r="O10" s="22">
        <v>89</v>
      </c>
      <c r="P10" s="21"/>
      <c r="Q10" s="22"/>
      <c r="R10" s="21">
        <v>62</v>
      </c>
      <c r="S10" s="22">
        <v>89</v>
      </c>
      <c r="T10" s="10">
        <v>3</v>
      </c>
      <c r="U10" s="17">
        <f t="shared" si="3"/>
        <v>2</v>
      </c>
      <c r="V10" s="8">
        <f t="shared" si="4"/>
        <v>66.666666666666657</v>
      </c>
      <c r="W10" s="21">
        <v>65</v>
      </c>
      <c r="X10" s="22">
        <v>100</v>
      </c>
      <c r="Y10" s="21">
        <v>77</v>
      </c>
      <c r="Z10" s="22">
        <v>89</v>
      </c>
      <c r="AA10" s="21">
        <v>74</v>
      </c>
      <c r="AB10" s="22">
        <v>94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 t="s">
        <v>60</v>
      </c>
      <c r="AT10" s="22" t="s">
        <v>60</v>
      </c>
      <c r="AU10" s="10">
        <v>1</v>
      </c>
      <c r="AV10" s="18">
        <f t="shared" si="7"/>
        <v>0</v>
      </c>
      <c r="AW10" s="8">
        <f t="shared" si="8"/>
        <v>0</v>
      </c>
      <c r="AY10" s="14">
        <f t="shared" si="9"/>
        <v>57.2</v>
      </c>
      <c r="AZ10" s="14">
        <f t="shared" si="9"/>
        <v>122</v>
      </c>
      <c r="BA10" s="15">
        <f t="shared" si="10"/>
        <v>100</v>
      </c>
      <c r="BB10" s="14">
        <f t="shared" si="0"/>
        <v>62</v>
      </c>
      <c r="BC10" s="14">
        <f t="shared" si="0"/>
        <v>89</v>
      </c>
      <c r="BD10" s="15">
        <f t="shared" si="11"/>
        <v>66.666666666666657</v>
      </c>
      <c r="BE10" s="14">
        <f t="shared" si="19"/>
        <v>72</v>
      </c>
      <c r="BF10" s="14">
        <f t="shared" si="19"/>
        <v>94.33</v>
      </c>
      <c r="BG10" s="15">
        <f t="shared" si="12"/>
        <v>100</v>
      </c>
      <c r="BH10" s="15" t="str">
        <f t="shared" si="13"/>
        <v/>
      </c>
      <c r="BI10" s="15" t="str">
        <f t="shared" si="13"/>
        <v/>
      </c>
      <c r="BJ10" s="15">
        <f t="shared" si="14"/>
        <v>0</v>
      </c>
      <c r="BK10" s="15" t="str">
        <f t="shared" si="15"/>
        <v/>
      </c>
      <c r="BL10" s="15" t="str">
        <f t="shared" si="16"/>
        <v/>
      </c>
      <c r="BM10" s="15">
        <f t="shared" si="17"/>
        <v>0</v>
      </c>
      <c r="BN10" s="16">
        <f t="shared" si="18"/>
        <v>63.73</v>
      </c>
      <c r="BO10" s="16">
        <f t="shared" si="18"/>
        <v>101.78</v>
      </c>
    </row>
    <row r="11" spans="1:67">
      <c r="A11" s="19">
        <v>42825</v>
      </c>
      <c r="B11" s="11" t="s">
        <v>43</v>
      </c>
      <c r="C11" s="1">
        <v>6</v>
      </c>
      <c r="D11" s="6" t="s">
        <v>10</v>
      </c>
      <c r="E11" s="21">
        <v>32.5</v>
      </c>
      <c r="F11" s="22">
        <v>32.5</v>
      </c>
      <c r="G11" s="21">
        <v>42</v>
      </c>
      <c r="H11" s="22">
        <v>42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49</v>
      </c>
      <c r="O11" s="22">
        <v>49</v>
      </c>
      <c r="P11" s="21"/>
      <c r="Q11" s="22"/>
      <c r="R11" s="21">
        <v>49</v>
      </c>
      <c r="S11" s="22">
        <v>49</v>
      </c>
      <c r="T11" s="10">
        <v>3</v>
      </c>
      <c r="U11" s="17">
        <f t="shared" si="3"/>
        <v>2</v>
      </c>
      <c r="V11" s="8">
        <f t="shared" si="4"/>
        <v>66.666666666666657</v>
      </c>
      <c r="W11" s="21">
        <v>50</v>
      </c>
      <c r="X11" s="22">
        <v>50</v>
      </c>
      <c r="Y11" s="21">
        <v>42</v>
      </c>
      <c r="Z11" s="22">
        <v>42</v>
      </c>
      <c r="AA11" s="21">
        <v>42</v>
      </c>
      <c r="AB11" s="22">
        <v>42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 t="s">
        <v>60</v>
      </c>
      <c r="AT11" s="22" t="s">
        <v>60</v>
      </c>
      <c r="AU11" s="10">
        <v>1</v>
      </c>
      <c r="AV11" s="18">
        <f t="shared" si="7"/>
        <v>0</v>
      </c>
      <c r="AW11" s="8">
        <f t="shared" si="8"/>
        <v>0</v>
      </c>
      <c r="AY11" s="14">
        <f t="shared" si="9"/>
        <v>37.25</v>
      </c>
      <c r="AZ11" s="14">
        <f t="shared" si="9"/>
        <v>37.25</v>
      </c>
      <c r="BA11" s="15">
        <f t="shared" si="10"/>
        <v>100</v>
      </c>
      <c r="BB11" s="14">
        <f t="shared" si="0"/>
        <v>49</v>
      </c>
      <c r="BC11" s="14">
        <f t="shared" si="0"/>
        <v>49</v>
      </c>
      <c r="BD11" s="15">
        <f t="shared" si="11"/>
        <v>66.666666666666657</v>
      </c>
      <c r="BE11" s="14">
        <f t="shared" si="19"/>
        <v>44.67</v>
      </c>
      <c r="BF11" s="14">
        <f t="shared" si="19"/>
        <v>44.67</v>
      </c>
      <c r="BG11" s="15">
        <f t="shared" si="12"/>
        <v>100</v>
      </c>
      <c r="BH11" s="15" t="str">
        <f t="shared" si="13"/>
        <v/>
      </c>
      <c r="BI11" s="15" t="str">
        <f t="shared" si="13"/>
        <v/>
      </c>
      <c r="BJ11" s="15">
        <f t="shared" si="14"/>
        <v>0</v>
      </c>
      <c r="BK11" s="15" t="str">
        <f t="shared" si="15"/>
        <v/>
      </c>
      <c r="BL11" s="15" t="str">
        <f t="shared" si="16"/>
        <v/>
      </c>
      <c r="BM11" s="15">
        <f t="shared" si="17"/>
        <v>0</v>
      </c>
      <c r="BN11" s="16">
        <f t="shared" si="18"/>
        <v>43.64</v>
      </c>
      <c r="BO11" s="16">
        <f t="shared" si="18"/>
        <v>43.64</v>
      </c>
    </row>
    <row r="12" spans="1:67">
      <c r="A12" s="19">
        <v>42825</v>
      </c>
      <c r="B12" s="11" t="s">
        <v>43</v>
      </c>
      <c r="C12" s="1">
        <v>7</v>
      </c>
      <c r="D12" s="6" t="s">
        <v>47</v>
      </c>
      <c r="E12" s="21">
        <v>10.4</v>
      </c>
      <c r="F12" s="22">
        <v>45</v>
      </c>
      <c r="G12" s="21">
        <v>8</v>
      </c>
      <c r="H12" s="22">
        <v>13.95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18</v>
      </c>
      <c r="O12" s="22">
        <v>21</v>
      </c>
      <c r="P12" s="21"/>
      <c r="Q12" s="22"/>
      <c r="R12" s="21">
        <v>18</v>
      </c>
      <c r="S12" s="22">
        <v>21</v>
      </c>
      <c r="T12" s="10">
        <v>3</v>
      </c>
      <c r="U12" s="17">
        <f t="shared" si="3"/>
        <v>2</v>
      </c>
      <c r="V12" s="8">
        <f t="shared" si="4"/>
        <v>66.666666666666657</v>
      </c>
      <c r="W12" s="21">
        <v>20</v>
      </c>
      <c r="X12" s="22">
        <v>20</v>
      </c>
      <c r="Y12" s="21">
        <v>15</v>
      </c>
      <c r="Z12" s="22">
        <v>15</v>
      </c>
      <c r="AA12" s="21">
        <v>15</v>
      </c>
      <c r="AB12" s="22">
        <v>17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 t="s">
        <v>60</v>
      </c>
      <c r="AT12" s="22" t="s">
        <v>60</v>
      </c>
      <c r="AU12" s="10">
        <v>1</v>
      </c>
      <c r="AV12" s="18">
        <f t="shared" si="7"/>
        <v>0</v>
      </c>
      <c r="AW12" s="8">
        <f t="shared" si="8"/>
        <v>0</v>
      </c>
      <c r="AY12" s="14">
        <f t="shared" si="9"/>
        <v>9.1999999999999993</v>
      </c>
      <c r="AZ12" s="14">
        <f t="shared" si="9"/>
        <v>29.48</v>
      </c>
      <c r="BA12" s="15">
        <f t="shared" si="10"/>
        <v>100</v>
      </c>
      <c r="BB12" s="14">
        <f t="shared" si="0"/>
        <v>18</v>
      </c>
      <c r="BC12" s="14">
        <f t="shared" si="0"/>
        <v>21</v>
      </c>
      <c r="BD12" s="15">
        <f t="shared" si="11"/>
        <v>66.666666666666657</v>
      </c>
      <c r="BE12" s="14">
        <f t="shared" si="19"/>
        <v>16.670000000000002</v>
      </c>
      <c r="BF12" s="14">
        <f t="shared" si="19"/>
        <v>17.329999999999998</v>
      </c>
      <c r="BG12" s="15">
        <f t="shared" si="12"/>
        <v>100</v>
      </c>
      <c r="BH12" s="15" t="str">
        <f t="shared" si="13"/>
        <v/>
      </c>
      <c r="BI12" s="15" t="str">
        <f t="shared" si="13"/>
        <v/>
      </c>
      <c r="BJ12" s="15">
        <f t="shared" si="14"/>
        <v>0</v>
      </c>
      <c r="BK12" s="15" t="str">
        <f t="shared" si="15"/>
        <v/>
      </c>
      <c r="BL12" s="15" t="str">
        <f t="shared" si="16"/>
        <v/>
      </c>
      <c r="BM12" s="15">
        <f t="shared" si="17"/>
        <v>0</v>
      </c>
      <c r="BN12" s="16">
        <f t="shared" si="18"/>
        <v>14.62</v>
      </c>
      <c r="BO12" s="16">
        <f t="shared" si="18"/>
        <v>22.6</v>
      </c>
    </row>
    <row r="13" spans="1:67">
      <c r="A13" s="19">
        <v>42825</v>
      </c>
      <c r="B13" s="11" t="s">
        <v>43</v>
      </c>
      <c r="C13" s="1">
        <v>8</v>
      </c>
      <c r="D13" s="6" t="s">
        <v>11</v>
      </c>
      <c r="E13" s="21">
        <v>148</v>
      </c>
      <c r="F13" s="33">
        <v>599</v>
      </c>
      <c r="G13" s="21">
        <v>151</v>
      </c>
      <c r="H13" s="22">
        <v>820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450</v>
      </c>
      <c r="O13" s="22">
        <v>790</v>
      </c>
      <c r="P13" s="21"/>
      <c r="Q13" s="22"/>
      <c r="R13" s="21">
        <v>450</v>
      </c>
      <c r="S13" s="22">
        <v>790</v>
      </c>
      <c r="T13" s="10">
        <v>3</v>
      </c>
      <c r="U13" s="17">
        <f t="shared" si="3"/>
        <v>2</v>
      </c>
      <c r="V13" s="8">
        <f t="shared" si="4"/>
        <v>66.666666666666657</v>
      </c>
      <c r="W13" s="21">
        <v>380</v>
      </c>
      <c r="X13" s="22">
        <v>1200</v>
      </c>
      <c r="Y13" s="21">
        <v>350</v>
      </c>
      <c r="Z13" s="32">
        <v>590</v>
      </c>
      <c r="AA13" s="21">
        <v>420</v>
      </c>
      <c r="AB13" s="22">
        <v>760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 t="s">
        <v>60</v>
      </c>
      <c r="AT13" s="22" t="s">
        <v>60</v>
      </c>
      <c r="AU13" s="10">
        <v>1</v>
      </c>
      <c r="AV13" s="18">
        <f t="shared" si="7"/>
        <v>0</v>
      </c>
      <c r="AW13" s="8">
        <f t="shared" si="8"/>
        <v>0</v>
      </c>
      <c r="AY13" s="14">
        <f t="shared" si="9"/>
        <v>149.5</v>
      </c>
      <c r="AZ13" s="14">
        <f t="shared" si="9"/>
        <v>709.5</v>
      </c>
      <c r="BA13" s="15">
        <f t="shared" si="10"/>
        <v>100</v>
      </c>
      <c r="BB13" s="14">
        <f t="shared" si="0"/>
        <v>450</v>
      </c>
      <c r="BC13" s="14">
        <f t="shared" si="0"/>
        <v>790</v>
      </c>
      <c r="BD13" s="15">
        <f t="shared" si="11"/>
        <v>66.666666666666657</v>
      </c>
      <c r="BE13" s="14">
        <f t="shared" si="19"/>
        <v>383.33</v>
      </c>
      <c r="BF13" s="14">
        <f t="shared" si="19"/>
        <v>850</v>
      </c>
      <c r="BG13" s="15">
        <f t="shared" si="12"/>
        <v>100</v>
      </c>
      <c r="BH13" s="15" t="str">
        <f t="shared" si="13"/>
        <v/>
      </c>
      <c r="BI13" s="15" t="str">
        <f t="shared" si="13"/>
        <v/>
      </c>
      <c r="BJ13" s="15">
        <f t="shared" si="14"/>
        <v>0</v>
      </c>
      <c r="BK13" s="15" t="str">
        <f t="shared" si="15"/>
        <v/>
      </c>
      <c r="BL13" s="15" t="str">
        <f t="shared" si="16"/>
        <v/>
      </c>
      <c r="BM13" s="15">
        <f t="shared" si="17"/>
        <v>0</v>
      </c>
      <c r="BN13" s="16">
        <f t="shared" si="18"/>
        <v>327.61</v>
      </c>
      <c r="BO13" s="16">
        <f t="shared" si="18"/>
        <v>783.17</v>
      </c>
    </row>
    <row r="14" spans="1:67">
      <c r="A14" s="19">
        <v>42825</v>
      </c>
      <c r="B14" s="11" t="s">
        <v>43</v>
      </c>
      <c r="C14" s="1">
        <v>9</v>
      </c>
      <c r="D14" s="6" t="s">
        <v>12</v>
      </c>
      <c r="E14" s="21">
        <v>44</v>
      </c>
      <c r="F14" s="22">
        <v>68.3</v>
      </c>
      <c r="G14" s="21">
        <v>43</v>
      </c>
      <c r="H14" s="22">
        <v>79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60</v>
      </c>
      <c r="O14" s="22">
        <v>65.8</v>
      </c>
      <c r="P14" s="21"/>
      <c r="Q14" s="22"/>
      <c r="R14" s="21">
        <v>60</v>
      </c>
      <c r="S14" s="22">
        <v>65.8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62</v>
      </c>
      <c r="X14" s="22">
        <v>62</v>
      </c>
      <c r="Y14" s="21" t="s">
        <v>60</v>
      </c>
      <c r="Z14" s="22" t="s">
        <v>60</v>
      </c>
      <c r="AA14" s="21">
        <v>58</v>
      </c>
      <c r="AB14" s="22">
        <v>58</v>
      </c>
      <c r="AC14" s="10">
        <v>3</v>
      </c>
      <c r="AD14" s="17">
        <f t="shared" si="5"/>
        <v>2</v>
      </c>
      <c r="AE14" s="8">
        <f t="shared" si="6"/>
        <v>66.666666666666657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 t="s">
        <v>60</v>
      </c>
      <c r="AT14" s="22" t="s">
        <v>60</v>
      </c>
      <c r="AU14" s="10">
        <v>1</v>
      </c>
      <c r="AV14" s="18">
        <f t="shared" si="7"/>
        <v>0</v>
      </c>
      <c r="AW14" s="8">
        <f t="shared" si="8"/>
        <v>0</v>
      </c>
      <c r="AY14" s="14">
        <f t="shared" si="9"/>
        <v>43.5</v>
      </c>
      <c r="AZ14" s="14">
        <f t="shared" si="9"/>
        <v>73.650000000000006</v>
      </c>
      <c r="BA14" s="15">
        <f t="shared" si="10"/>
        <v>100</v>
      </c>
      <c r="BB14" s="14">
        <f t="shared" si="0"/>
        <v>60</v>
      </c>
      <c r="BC14" s="14">
        <f t="shared" si="0"/>
        <v>65.8</v>
      </c>
      <c r="BD14" s="15">
        <f t="shared" si="11"/>
        <v>66.666666666666657</v>
      </c>
      <c r="BE14" s="14">
        <f t="shared" si="19"/>
        <v>60</v>
      </c>
      <c r="BF14" s="14">
        <f t="shared" si="19"/>
        <v>60</v>
      </c>
      <c r="BG14" s="15">
        <f t="shared" si="12"/>
        <v>66.666666666666657</v>
      </c>
      <c r="BH14" s="15" t="str">
        <f t="shared" si="13"/>
        <v/>
      </c>
      <c r="BI14" s="15" t="str">
        <f t="shared" si="13"/>
        <v/>
      </c>
      <c r="BJ14" s="15">
        <f t="shared" si="14"/>
        <v>0</v>
      </c>
      <c r="BK14" s="15" t="str">
        <f t="shared" si="15"/>
        <v/>
      </c>
      <c r="BL14" s="15" t="str">
        <f t="shared" si="16"/>
        <v/>
      </c>
      <c r="BM14" s="15">
        <f t="shared" si="17"/>
        <v>0</v>
      </c>
      <c r="BN14" s="16">
        <f t="shared" si="18"/>
        <v>54.5</v>
      </c>
      <c r="BO14" s="16">
        <f t="shared" si="18"/>
        <v>66.48</v>
      </c>
    </row>
    <row r="15" spans="1:67">
      <c r="A15" s="19">
        <v>42825</v>
      </c>
      <c r="B15" s="11" t="s">
        <v>43</v>
      </c>
      <c r="C15" s="1">
        <v>10</v>
      </c>
      <c r="D15" s="6" t="s">
        <v>13</v>
      </c>
      <c r="E15" s="21">
        <v>153.80000000000001</v>
      </c>
      <c r="F15" s="22">
        <v>398</v>
      </c>
      <c r="G15" s="21">
        <v>99.5</v>
      </c>
      <c r="H15" s="22">
        <v>518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190</v>
      </c>
      <c r="O15" s="22">
        <v>315</v>
      </c>
      <c r="P15" s="21"/>
      <c r="Q15" s="22"/>
      <c r="R15" s="21">
        <v>190</v>
      </c>
      <c r="S15" s="22">
        <v>315</v>
      </c>
      <c r="T15" s="10">
        <v>3</v>
      </c>
      <c r="U15" s="17">
        <f t="shared" si="3"/>
        <v>2</v>
      </c>
      <c r="V15" s="8">
        <f t="shared" si="4"/>
        <v>66.666666666666657</v>
      </c>
      <c r="W15" s="21">
        <v>180</v>
      </c>
      <c r="X15" s="22">
        <v>350</v>
      </c>
      <c r="Y15" s="21">
        <v>200</v>
      </c>
      <c r="Z15" s="22">
        <v>297</v>
      </c>
      <c r="AA15" s="21">
        <v>200</v>
      </c>
      <c r="AB15" s="22">
        <v>266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 t="s">
        <v>60</v>
      </c>
      <c r="AT15" s="22" t="s">
        <v>60</v>
      </c>
      <c r="AU15" s="10">
        <v>1</v>
      </c>
      <c r="AV15" s="18">
        <f t="shared" si="7"/>
        <v>0</v>
      </c>
      <c r="AW15" s="8">
        <f t="shared" si="8"/>
        <v>0</v>
      </c>
      <c r="AY15" s="14">
        <f t="shared" si="9"/>
        <v>126.65</v>
      </c>
      <c r="AZ15" s="14">
        <f t="shared" si="9"/>
        <v>458</v>
      </c>
      <c r="BA15" s="15">
        <f t="shared" si="10"/>
        <v>100</v>
      </c>
      <c r="BB15" s="14">
        <f t="shared" si="0"/>
        <v>190</v>
      </c>
      <c r="BC15" s="14">
        <f t="shared" si="0"/>
        <v>315</v>
      </c>
      <c r="BD15" s="15">
        <f t="shared" si="11"/>
        <v>66.666666666666657</v>
      </c>
      <c r="BE15" s="14">
        <f t="shared" si="19"/>
        <v>193.33</v>
      </c>
      <c r="BF15" s="14">
        <f t="shared" si="19"/>
        <v>304.33</v>
      </c>
      <c r="BG15" s="15">
        <f t="shared" si="12"/>
        <v>100</v>
      </c>
      <c r="BH15" s="15" t="str">
        <f t="shared" si="13"/>
        <v/>
      </c>
      <c r="BI15" s="15" t="str">
        <f t="shared" si="13"/>
        <v/>
      </c>
      <c r="BJ15" s="15">
        <f t="shared" si="14"/>
        <v>0</v>
      </c>
      <c r="BK15" s="15" t="str">
        <f t="shared" si="15"/>
        <v/>
      </c>
      <c r="BL15" s="15" t="str">
        <f t="shared" si="16"/>
        <v/>
      </c>
      <c r="BM15" s="15">
        <f t="shared" si="17"/>
        <v>0</v>
      </c>
      <c r="BN15" s="16">
        <f t="shared" si="18"/>
        <v>169.99</v>
      </c>
      <c r="BO15" s="16">
        <f t="shared" si="18"/>
        <v>359.11</v>
      </c>
    </row>
    <row r="16" spans="1:67">
      <c r="A16" s="19">
        <v>42825</v>
      </c>
      <c r="B16" s="11" t="s">
        <v>43</v>
      </c>
      <c r="C16" s="1">
        <v>11</v>
      </c>
      <c r="D16" s="6" t="s">
        <v>14</v>
      </c>
      <c r="E16" s="21">
        <v>275</v>
      </c>
      <c r="F16" s="22">
        <v>559.79999999999995</v>
      </c>
      <c r="G16" s="21">
        <v>272</v>
      </c>
      <c r="H16" s="22">
        <v>660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278</v>
      </c>
      <c r="O16" s="22">
        <v>380</v>
      </c>
      <c r="P16" s="21"/>
      <c r="Q16" s="22"/>
      <c r="R16" s="21">
        <v>278</v>
      </c>
      <c r="S16" s="22">
        <v>380</v>
      </c>
      <c r="T16" s="10">
        <v>3</v>
      </c>
      <c r="U16" s="17">
        <f t="shared" si="3"/>
        <v>2</v>
      </c>
      <c r="V16" s="8">
        <f t="shared" si="4"/>
        <v>66.666666666666657</v>
      </c>
      <c r="W16" s="21">
        <v>250</v>
      </c>
      <c r="X16" s="22">
        <v>500</v>
      </c>
      <c r="Y16" s="21">
        <v>210</v>
      </c>
      <c r="Z16" s="22">
        <v>303</v>
      </c>
      <c r="AA16" s="21">
        <v>200</v>
      </c>
      <c r="AB16" s="22">
        <v>340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 t="s">
        <v>60</v>
      </c>
      <c r="AT16" s="22" t="s">
        <v>60</v>
      </c>
      <c r="AU16" s="10">
        <v>1</v>
      </c>
      <c r="AV16" s="18">
        <f t="shared" si="7"/>
        <v>0</v>
      </c>
      <c r="AW16" s="8">
        <f t="shared" si="8"/>
        <v>0</v>
      </c>
      <c r="AY16" s="14">
        <f t="shared" si="9"/>
        <v>273.5</v>
      </c>
      <c r="AZ16" s="14">
        <f t="shared" si="9"/>
        <v>609.9</v>
      </c>
      <c r="BA16" s="15">
        <f t="shared" si="10"/>
        <v>100</v>
      </c>
      <c r="BB16" s="14">
        <f t="shared" si="0"/>
        <v>278</v>
      </c>
      <c r="BC16" s="14">
        <f t="shared" si="0"/>
        <v>380</v>
      </c>
      <c r="BD16" s="15">
        <f t="shared" si="11"/>
        <v>66.666666666666657</v>
      </c>
      <c r="BE16" s="14">
        <f t="shared" si="19"/>
        <v>220</v>
      </c>
      <c r="BF16" s="14">
        <f t="shared" si="19"/>
        <v>381</v>
      </c>
      <c r="BG16" s="15">
        <f t="shared" si="12"/>
        <v>100</v>
      </c>
      <c r="BH16" s="15" t="str">
        <f t="shared" si="13"/>
        <v/>
      </c>
      <c r="BI16" s="15" t="str">
        <f t="shared" si="13"/>
        <v/>
      </c>
      <c r="BJ16" s="15">
        <f t="shared" si="14"/>
        <v>0</v>
      </c>
      <c r="BK16" s="15" t="str">
        <f t="shared" si="15"/>
        <v/>
      </c>
      <c r="BL16" s="15" t="str">
        <f t="shared" si="16"/>
        <v/>
      </c>
      <c r="BM16" s="15">
        <f t="shared" si="17"/>
        <v>0</v>
      </c>
      <c r="BN16" s="16">
        <f t="shared" si="18"/>
        <v>257.17</v>
      </c>
      <c r="BO16" s="16">
        <f t="shared" si="18"/>
        <v>456.97</v>
      </c>
    </row>
    <row r="17" spans="1:67">
      <c r="A17" s="19">
        <v>42825</v>
      </c>
      <c r="B17" s="11" t="s">
        <v>43</v>
      </c>
      <c r="C17" s="1">
        <v>12</v>
      </c>
      <c r="D17" s="6" t="s">
        <v>15</v>
      </c>
      <c r="E17" s="21">
        <v>443.3</v>
      </c>
      <c r="F17" s="22">
        <v>803.3</v>
      </c>
      <c r="G17" s="21">
        <v>596</v>
      </c>
      <c r="H17" s="22">
        <v>996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690</v>
      </c>
      <c r="O17" s="22">
        <v>870</v>
      </c>
      <c r="P17" s="21"/>
      <c r="Q17" s="22"/>
      <c r="R17" s="21">
        <v>690</v>
      </c>
      <c r="S17" s="22">
        <v>870</v>
      </c>
      <c r="T17" s="10">
        <v>3</v>
      </c>
      <c r="U17" s="17">
        <f t="shared" si="3"/>
        <v>2</v>
      </c>
      <c r="V17" s="8">
        <f t="shared" si="4"/>
        <v>66.666666666666657</v>
      </c>
      <c r="W17" s="21" t="s">
        <v>60</v>
      </c>
      <c r="X17" s="22" t="s">
        <v>60</v>
      </c>
      <c r="Y17" s="21">
        <v>559</v>
      </c>
      <c r="Z17" s="22">
        <v>663</v>
      </c>
      <c r="AA17" s="21">
        <v>510</v>
      </c>
      <c r="AB17" s="22">
        <v>672</v>
      </c>
      <c r="AC17" s="10">
        <v>3</v>
      </c>
      <c r="AD17" s="17">
        <f t="shared" si="5"/>
        <v>2</v>
      </c>
      <c r="AE17" s="8">
        <f t="shared" si="6"/>
        <v>66.666666666666657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 t="s">
        <v>60</v>
      </c>
      <c r="AT17" s="22" t="s">
        <v>60</v>
      </c>
      <c r="AU17" s="10">
        <v>1</v>
      </c>
      <c r="AV17" s="18">
        <f t="shared" si="7"/>
        <v>0</v>
      </c>
      <c r="AW17" s="8">
        <f t="shared" si="8"/>
        <v>0</v>
      </c>
      <c r="AY17" s="14">
        <f t="shared" si="9"/>
        <v>519.65</v>
      </c>
      <c r="AZ17" s="14">
        <f t="shared" si="9"/>
        <v>899.65</v>
      </c>
      <c r="BA17" s="15">
        <f t="shared" si="10"/>
        <v>100</v>
      </c>
      <c r="BB17" s="14">
        <f t="shared" si="0"/>
        <v>690</v>
      </c>
      <c r="BC17" s="14">
        <f t="shared" si="0"/>
        <v>870</v>
      </c>
      <c r="BD17" s="15">
        <f t="shared" si="11"/>
        <v>66.666666666666657</v>
      </c>
      <c r="BE17" s="14">
        <f t="shared" si="19"/>
        <v>534.5</v>
      </c>
      <c r="BF17" s="14">
        <f t="shared" si="19"/>
        <v>667.5</v>
      </c>
      <c r="BG17" s="15">
        <f t="shared" si="12"/>
        <v>66.666666666666657</v>
      </c>
      <c r="BH17" s="15" t="str">
        <f t="shared" si="13"/>
        <v/>
      </c>
      <c r="BI17" s="15" t="str">
        <f t="shared" si="13"/>
        <v/>
      </c>
      <c r="BJ17" s="15">
        <f t="shared" si="14"/>
        <v>0</v>
      </c>
      <c r="BK17" s="15" t="str">
        <f t="shared" si="15"/>
        <v/>
      </c>
      <c r="BL17" s="15" t="str">
        <f t="shared" si="16"/>
        <v/>
      </c>
      <c r="BM17" s="15">
        <f t="shared" si="17"/>
        <v>0</v>
      </c>
      <c r="BN17" s="16">
        <f t="shared" si="18"/>
        <v>581.38</v>
      </c>
      <c r="BO17" s="16">
        <f t="shared" si="18"/>
        <v>812.38</v>
      </c>
    </row>
    <row r="18" spans="1:67">
      <c r="A18" s="19">
        <v>42825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 t="s">
        <v>60</v>
      </c>
      <c r="O18" s="22" t="s">
        <v>60</v>
      </c>
      <c r="P18" s="21"/>
      <c r="Q18" s="22"/>
      <c r="R18" s="21" t="s">
        <v>60</v>
      </c>
      <c r="S18" s="22" t="s">
        <v>60</v>
      </c>
      <c r="T18" s="10">
        <v>3</v>
      </c>
      <c r="U18" s="17">
        <f t="shared" si="3"/>
        <v>0</v>
      </c>
      <c r="V18" s="8">
        <f t="shared" si="4"/>
        <v>0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 t="s">
        <v>60</v>
      </c>
      <c r="AT18" s="22" t="s">
        <v>60</v>
      </c>
      <c r="AU18" s="10">
        <v>1</v>
      </c>
      <c r="AV18" s="18">
        <f t="shared" si="7"/>
        <v>0</v>
      </c>
      <c r="AW18" s="8">
        <f t="shared" si="8"/>
        <v>0</v>
      </c>
      <c r="AY18" s="14" t="str">
        <f t="shared" si="9"/>
        <v/>
      </c>
      <c r="AZ18" s="14" t="str">
        <f t="shared" si="9"/>
        <v/>
      </c>
      <c r="BA18" s="15">
        <f t="shared" si="10"/>
        <v>0</v>
      </c>
      <c r="BB18" s="14" t="str">
        <f t="shared" si="0"/>
        <v/>
      </c>
      <c r="BC18" s="14" t="str">
        <f t="shared" si="0"/>
        <v/>
      </c>
      <c r="BD18" s="15">
        <f t="shared" si="11"/>
        <v>0</v>
      </c>
      <c r="BE18" s="14" t="str">
        <f t="shared" si="19"/>
        <v/>
      </c>
      <c r="BF18" s="14" t="str">
        <f t="shared" si="19"/>
        <v/>
      </c>
      <c r="BG18" s="15">
        <f t="shared" si="12"/>
        <v>0</v>
      </c>
      <c r="BH18" s="15" t="str">
        <f t="shared" si="13"/>
        <v/>
      </c>
      <c r="BI18" s="15" t="str">
        <f t="shared" si="13"/>
        <v/>
      </c>
      <c r="BJ18" s="15">
        <f t="shared" si="14"/>
        <v>0</v>
      </c>
      <c r="BK18" s="15" t="str">
        <f t="shared" si="15"/>
        <v/>
      </c>
      <c r="BL18" s="15" t="str">
        <f t="shared" si="16"/>
        <v/>
      </c>
      <c r="BM18" s="15">
        <f t="shared" si="17"/>
        <v>0</v>
      </c>
      <c r="BN18" s="16" t="e">
        <f t="shared" si="18"/>
        <v>#DIV/0!</v>
      </c>
      <c r="BO18" s="16" t="e">
        <f t="shared" si="18"/>
        <v>#DIV/0!</v>
      </c>
    </row>
    <row r="19" spans="1:67">
      <c r="A19" s="19">
        <v>42825</v>
      </c>
      <c r="B19" s="11" t="s">
        <v>43</v>
      </c>
      <c r="C19" s="1">
        <v>14</v>
      </c>
      <c r="D19" s="6" t="s">
        <v>17</v>
      </c>
      <c r="E19" s="21" t="s">
        <v>60</v>
      </c>
      <c r="F19" s="22" t="s">
        <v>60</v>
      </c>
      <c r="G19" s="21" t="s">
        <v>60</v>
      </c>
      <c r="H19" s="22" t="s">
        <v>60</v>
      </c>
      <c r="I19" s="25"/>
      <c r="J19" s="26"/>
      <c r="K19" s="10">
        <v>2</v>
      </c>
      <c r="L19" s="17">
        <f t="shared" si="1"/>
        <v>0</v>
      </c>
      <c r="M19" s="8">
        <f t="shared" si="2"/>
        <v>0</v>
      </c>
      <c r="N19" s="21">
        <v>215</v>
      </c>
      <c r="O19" s="22">
        <v>230</v>
      </c>
      <c r="P19" s="21"/>
      <c r="Q19" s="22"/>
      <c r="R19" s="21">
        <v>215</v>
      </c>
      <c r="S19" s="22">
        <v>230</v>
      </c>
      <c r="T19" s="10">
        <v>3</v>
      </c>
      <c r="U19" s="17">
        <f t="shared" si="3"/>
        <v>2</v>
      </c>
      <c r="V19" s="8">
        <f t="shared" si="4"/>
        <v>66.666666666666657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 t="s">
        <v>60</v>
      </c>
      <c r="AB19" s="22" t="s">
        <v>60</v>
      </c>
      <c r="AC19" s="10">
        <v>3</v>
      </c>
      <c r="AD19" s="17">
        <f t="shared" si="5"/>
        <v>0</v>
      </c>
      <c r="AE19" s="8">
        <f t="shared" si="6"/>
        <v>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>
        <v>215</v>
      </c>
      <c r="AT19" s="22">
        <v>235</v>
      </c>
      <c r="AU19" s="10">
        <v>1</v>
      </c>
      <c r="AV19" s="18">
        <f t="shared" si="7"/>
        <v>1</v>
      </c>
      <c r="AW19" s="8">
        <f t="shared" si="8"/>
        <v>100</v>
      </c>
      <c r="AY19" s="14" t="str">
        <f t="shared" si="9"/>
        <v/>
      </c>
      <c r="AZ19" s="14" t="str">
        <f t="shared" si="9"/>
        <v/>
      </c>
      <c r="BA19" s="15">
        <f t="shared" si="10"/>
        <v>0</v>
      </c>
      <c r="BB19" s="14">
        <f t="shared" si="0"/>
        <v>215</v>
      </c>
      <c r="BC19" s="14">
        <f t="shared" si="0"/>
        <v>230</v>
      </c>
      <c r="BD19" s="15">
        <f t="shared" si="11"/>
        <v>66.666666666666657</v>
      </c>
      <c r="BE19" s="14" t="str">
        <f t="shared" si="19"/>
        <v/>
      </c>
      <c r="BF19" s="14" t="str">
        <f t="shared" si="19"/>
        <v/>
      </c>
      <c r="BG19" s="15">
        <f t="shared" si="12"/>
        <v>0</v>
      </c>
      <c r="BH19" s="15" t="str">
        <f t="shared" si="13"/>
        <v/>
      </c>
      <c r="BI19" s="15" t="str">
        <f t="shared" si="13"/>
        <v/>
      </c>
      <c r="BJ19" s="15">
        <f t="shared" si="14"/>
        <v>0</v>
      </c>
      <c r="BK19" s="15">
        <f t="shared" si="15"/>
        <v>215</v>
      </c>
      <c r="BL19" s="15">
        <f t="shared" si="16"/>
        <v>235</v>
      </c>
      <c r="BM19" s="15">
        <f t="shared" si="17"/>
        <v>100</v>
      </c>
      <c r="BN19" s="16">
        <f t="shared" si="18"/>
        <v>215</v>
      </c>
      <c r="BO19" s="16">
        <f t="shared" si="18"/>
        <v>232.5</v>
      </c>
    </row>
    <row r="20" spans="1:67">
      <c r="A20" s="19">
        <v>42825</v>
      </c>
      <c r="B20" s="11" t="s">
        <v>43</v>
      </c>
      <c r="C20" s="1">
        <v>15</v>
      </c>
      <c r="D20" s="6" t="s">
        <v>18</v>
      </c>
      <c r="E20" s="21">
        <v>99</v>
      </c>
      <c r="F20" s="22">
        <v>102</v>
      </c>
      <c r="G20" s="21">
        <v>102</v>
      </c>
      <c r="H20" s="22">
        <v>102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149</v>
      </c>
      <c r="O20" s="22">
        <v>149</v>
      </c>
      <c r="P20" s="21"/>
      <c r="Q20" s="22"/>
      <c r="R20" s="21">
        <v>149</v>
      </c>
      <c r="S20" s="22">
        <v>149</v>
      </c>
      <c r="T20" s="10">
        <v>3</v>
      </c>
      <c r="U20" s="17">
        <f t="shared" si="3"/>
        <v>2</v>
      </c>
      <c r="V20" s="8">
        <f t="shared" si="4"/>
        <v>66.666666666666657</v>
      </c>
      <c r="W20" s="21">
        <v>145</v>
      </c>
      <c r="X20" s="22">
        <v>145</v>
      </c>
      <c r="Y20" s="21">
        <v>120</v>
      </c>
      <c r="Z20" s="22">
        <v>120</v>
      </c>
      <c r="AA20" s="21">
        <v>120</v>
      </c>
      <c r="AB20" s="22">
        <v>120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 t="s">
        <v>60</v>
      </c>
      <c r="AT20" s="22" t="s">
        <v>60</v>
      </c>
      <c r="AU20" s="10">
        <v>1</v>
      </c>
      <c r="AV20" s="18">
        <f t="shared" si="7"/>
        <v>0</v>
      </c>
      <c r="AW20" s="8">
        <f t="shared" si="8"/>
        <v>0</v>
      </c>
      <c r="AY20" s="14">
        <f t="shared" si="9"/>
        <v>100.5</v>
      </c>
      <c r="AZ20" s="14">
        <f t="shared" si="9"/>
        <v>102</v>
      </c>
      <c r="BA20" s="15">
        <f t="shared" si="10"/>
        <v>100</v>
      </c>
      <c r="BB20" s="14">
        <f t="shared" si="0"/>
        <v>149</v>
      </c>
      <c r="BC20" s="14">
        <f t="shared" si="0"/>
        <v>149</v>
      </c>
      <c r="BD20" s="15">
        <f t="shared" si="11"/>
        <v>66.666666666666657</v>
      </c>
      <c r="BE20" s="14">
        <f t="shared" si="19"/>
        <v>128.33000000000001</v>
      </c>
      <c r="BF20" s="14">
        <f t="shared" si="19"/>
        <v>128.33000000000001</v>
      </c>
      <c r="BG20" s="15">
        <f t="shared" si="12"/>
        <v>100</v>
      </c>
      <c r="BH20" s="15" t="str">
        <f t="shared" si="13"/>
        <v/>
      </c>
      <c r="BI20" s="15" t="str">
        <f t="shared" si="13"/>
        <v/>
      </c>
      <c r="BJ20" s="15">
        <f t="shared" si="14"/>
        <v>0</v>
      </c>
      <c r="BK20" s="15" t="str">
        <f t="shared" si="15"/>
        <v/>
      </c>
      <c r="BL20" s="15" t="str">
        <f t="shared" si="16"/>
        <v/>
      </c>
      <c r="BM20" s="15">
        <f t="shared" si="17"/>
        <v>0</v>
      </c>
      <c r="BN20" s="16">
        <f t="shared" si="18"/>
        <v>125.94</v>
      </c>
      <c r="BO20" s="16">
        <f t="shared" si="18"/>
        <v>126.44</v>
      </c>
    </row>
    <row r="21" spans="1:67">
      <c r="A21" s="19">
        <v>42825</v>
      </c>
      <c r="B21" s="11" t="s">
        <v>43</v>
      </c>
      <c r="C21" s="1">
        <v>16</v>
      </c>
      <c r="D21" s="6" t="s">
        <v>19</v>
      </c>
      <c r="E21" s="21">
        <v>78</v>
      </c>
      <c r="F21" s="22">
        <v>369.9</v>
      </c>
      <c r="G21" s="21">
        <v>73</v>
      </c>
      <c r="H21" s="22">
        <v>219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52</v>
      </c>
      <c r="O21" s="22">
        <v>165</v>
      </c>
      <c r="P21" s="21"/>
      <c r="Q21" s="22"/>
      <c r="R21" s="21">
        <v>52</v>
      </c>
      <c r="S21" s="22">
        <v>165</v>
      </c>
      <c r="T21" s="10">
        <v>3</v>
      </c>
      <c r="U21" s="17">
        <f t="shared" si="3"/>
        <v>2</v>
      </c>
      <c r="V21" s="8">
        <f t="shared" si="4"/>
        <v>66.666666666666657</v>
      </c>
      <c r="W21" s="21">
        <v>60</v>
      </c>
      <c r="X21" s="22">
        <v>260</v>
      </c>
      <c r="Y21" s="21">
        <v>56</v>
      </c>
      <c r="Z21" s="22">
        <v>176</v>
      </c>
      <c r="AA21" s="21">
        <v>54</v>
      </c>
      <c r="AB21" s="22">
        <v>118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 t="s">
        <v>60</v>
      </c>
      <c r="AT21" s="22" t="s">
        <v>60</v>
      </c>
      <c r="AU21" s="10">
        <v>1</v>
      </c>
      <c r="AV21" s="18">
        <f t="shared" si="7"/>
        <v>0</v>
      </c>
      <c r="AW21" s="8">
        <f t="shared" si="8"/>
        <v>0</v>
      </c>
      <c r="AY21" s="14">
        <f t="shared" si="9"/>
        <v>75.5</v>
      </c>
      <c r="AZ21" s="14">
        <f t="shared" si="9"/>
        <v>294.45</v>
      </c>
      <c r="BA21" s="15">
        <f t="shared" si="10"/>
        <v>100</v>
      </c>
      <c r="BB21" s="14">
        <f t="shared" si="0"/>
        <v>52</v>
      </c>
      <c r="BC21" s="14">
        <f t="shared" si="0"/>
        <v>165</v>
      </c>
      <c r="BD21" s="15">
        <f t="shared" si="11"/>
        <v>66.666666666666657</v>
      </c>
      <c r="BE21" s="14">
        <f t="shared" si="19"/>
        <v>56.67</v>
      </c>
      <c r="BF21" s="14">
        <f t="shared" si="19"/>
        <v>184.67</v>
      </c>
      <c r="BG21" s="15">
        <f t="shared" si="12"/>
        <v>100</v>
      </c>
      <c r="BH21" s="15" t="str">
        <f t="shared" si="13"/>
        <v/>
      </c>
      <c r="BI21" s="15" t="str">
        <f t="shared" si="13"/>
        <v/>
      </c>
      <c r="BJ21" s="15">
        <f t="shared" si="14"/>
        <v>0</v>
      </c>
      <c r="BK21" s="15" t="str">
        <f t="shared" si="15"/>
        <v/>
      </c>
      <c r="BL21" s="15" t="str">
        <f t="shared" si="16"/>
        <v/>
      </c>
      <c r="BM21" s="15">
        <f t="shared" si="17"/>
        <v>0</v>
      </c>
      <c r="BN21" s="16">
        <f t="shared" si="18"/>
        <v>61.39</v>
      </c>
      <c r="BO21" s="16">
        <f t="shared" si="18"/>
        <v>214.71</v>
      </c>
    </row>
    <row r="22" spans="1:67">
      <c r="A22" s="19">
        <v>42825</v>
      </c>
      <c r="B22" s="11" t="s">
        <v>43</v>
      </c>
      <c r="C22" s="1">
        <v>17</v>
      </c>
      <c r="D22" s="6" t="s">
        <v>20</v>
      </c>
      <c r="E22" s="21">
        <v>169.9</v>
      </c>
      <c r="F22" s="22">
        <v>292</v>
      </c>
      <c r="G22" s="21">
        <v>219</v>
      </c>
      <c r="H22" s="22">
        <v>355</v>
      </c>
      <c r="I22" s="25"/>
      <c r="J22" s="26"/>
      <c r="K22" s="10">
        <v>2</v>
      </c>
      <c r="L22" s="17">
        <f t="shared" si="1"/>
        <v>2</v>
      </c>
      <c r="M22" s="8">
        <f t="shared" si="2"/>
        <v>100</v>
      </c>
      <c r="N22" s="21">
        <v>189</v>
      </c>
      <c r="O22" s="22">
        <v>513</v>
      </c>
      <c r="P22" s="21"/>
      <c r="Q22" s="22"/>
      <c r="R22" s="21">
        <v>189</v>
      </c>
      <c r="S22" s="22">
        <v>513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 t="s">
        <v>60</v>
      </c>
      <c r="Z22" s="22" t="s">
        <v>60</v>
      </c>
      <c r="AA22" s="21">
        <v>230</v>
      </c>
      <c r="AB22" s="22">
        <v>504</v>
      </c>
      <c r="AC22" s="10">
        <v>3</v>
      </c>
      <c r="AD22" s="17">
        <f t="shared" si="5"/>
        <v>1</v>
      </c>
      <c r="AE22" s="8">
        <f t="shared" si="6"/>
        <v>33.333333333333329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 t="s">
        <v>60</v>
      </c>
      <c r="AT22" s="22" t="s">
        <v>60</v>
      </c>
      <c r="AU22" s="10">
        <v>1</v>
      </c>
      <c r="AV22" s="18">
        <f t="shared" si="7"/>
        <v>0</v>
      </c>
      <c r="AW22" s="8">
        <f t="shared" si="8"/>
        <v>0</v>
      </c>
      <c r="AY22" s="14">
        <f t="shared" si="9"/>
        <v>194.45</v>
      </c>
      <c r="AZ22" s="14">
        <f t="shared" si="9"/>
        <v>323.5</v>
      </c>
      <c r="BA22" s="15">
        <f t="shared" si="10"/>
        <v>100</v>
      </c>
      <c r="BB22" s="14">
        <f t="shared" ref="BB22:BC45" si="20">IF(SUM(N22,P22,R22)=0,"",ROUND(AVERAGE(N22,P22,R22),2))</f>
        <v>189</v>
      </c>
      <c r="BC22" s="14">
        <f t="shared" si="20"/>
        <v>513</v>
      </c>
      <c r="BD22" s="15">
        <f t="shared" si="11"/>
        <v>66.666666666666657</v>
      </c>
      <c r="BE22" s="14">
        <f t="shared" si="19"/>
        <v>230</v>
      </c>
      <c r="BF22" s="14">
        <f t="shared" si="19"/>
        <v>504</v>
      </c>
      <c r="BG22" s="15">
        <f t="shared" si="12"/>
        <v>33.333333333333329</v>
      </c>
      <c r="BH22" s="15" t="str">
        <f t="shared" si="13"/>
        <v/>
      </c>
      <c r="BI22" s="15" t="str">
        <f t="shared" si="13"/>
        <v/>
      </c>
      <c r="BJ22" s="15">
        <f t="shared" si="14"/>
        <v>0</v>
      </c>
      <c r="BK22" s="15" t="str">
        <f t="shared" si="15"/>
        <v/>
      </c>
      <c r="BL22" s="15" t="str">
        <f t="shared" si="16"/>
        <v/>
      </c>
      <c r="BM22" s="15">
        <f t="shared" si="17"/>
        <v>0</v>
      </c>
      <c r="BN22" s="16">
        <f t="shared" si="18"/>
        <v>204.48</v>
      </c>
      <c r="BO22" s="16">
        <f t="shared" si="18"/>
        <v>446.83</v>
      </c>
    </row>
    <row r="23" spans="1:67">
      <c r="A23" s="19">
        <v>42825</v>
      </c>
      <c r="B23" s="11" t="s">
        <v>43</v>
      </c>
      <c r="C23" s="1">
        <v>18</v>
      </c>
      <c r="D23" s="6" t="s">
        <v>21</v>
      </c>
      <c r="E23" s="21">
        <v>143.9</v>
      </c>
      <c r="F23" s="22">
        <v>184.4</v>
      </c>
      <c r="G23" s="21">
        <v>199</v>
      </c>
      <c r="H23" s="22">
        <v>315.38</v>
      </c>
      <c r="I23" s="25"/>
      <c r="J23" s="26"/>
      <c r="K23" s="10">
        <v>2</v>
      </c>
      <c r="L23" s="17">
        <f t="shared" si="1"/>
        <v>2</v>
      </c>
      <c r="M23" s="8">
        <f t="shared" si="2"/>
        <v>100</v>
      </c>
      <c r="N23" s="21">
        <v>165</v>
      </c>
      <c r="O23" s="22">
        <v>165</v>
      </c>
      <c r="P23" s="21"/>
      <c r="Q23" s="22"/>
      <c r="R23" s="21">
        <v>165</v>
      </c>
      <c r="S23" s="22">
        <v>165</v>
      </c>
      <c r="T23" s="10">
        <v>3</v>
      </c>
      <c r="U23" s="17">
        <f t="shared" si="3"/>
        <v>2</v>
      </c>
      <c r="V23" s="8">
        <f t="shared" si="4"/>
        <v>66.666666666666657</v>
      </c>
      <c r="W23" s="21" t="s">
        <v>60</v>
      </c>
      <c r="X23" s="22" t="s">
        <v>60</v>
      </c>
      <c r="Y23" s="21">
        <v>196</v>
      </c>
      <c r="Z23" s="22">
        <v>196</v>
      </c>
      <c r="AA23" s="21">
        <v>180</v>
      </c>
      <c r="AB23" s="22">
        <v>180</v>
      </c>
      <c r="AC23" s="10">
        <v>3</v>
      </c>
      <c r="AD23" s="17">
        <f t="shared" si="5"/>
        <v>2</v>
      </c>
      <c r="AE23" s="8">
        <f t="shared" si="6"/>
        <v>66.666666666666657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 t="s">
        <v>60</v>
      </c>
      <c r="AT23" s="22" t="s">
        <v>60</v>
      </c>
      <c r="AU23" s="10">
        <v>1</v>
      </c>
      <c r="AV23" s="18">
        <f t="shared" si="7"/>
        <v>0</v>
      </c>
      <c r="AW23" s="8">
        <f t="shared" si="8"/>
        <v>0</v>
      </c>
      <c r="AY23" s="14">
        <f t="shared" si="9"/>
        <v>171.45</v>
      </c>
      <c r="AZ23" s="14">
        <f t="shared" si="9"/>
        <v>249.89</v>
      </c>
      <c r="BA23" s="15">
        <f t="shared" si="10"/>
        <v>100</v>
      </c>
      <c r="BB23" s="14">
        <f t="shared" si="20"/>
        <v>165</v>
      </c>
      <c r="BC23" s="14">
        <f t="shared" si="20"/>
        <v>165</v>
      </c>
      <c r="BD23" s="15">
        <f t="shared" si="11"/>
        <v>66.666666666666657</v>
      </c>
      <c r="BE23" s="14">
        <f t="shared" si="19"/>
        <v>188</v>
      </c>
      <c r="BF23" s="14">
        <f t="shared" si="19"/>
        <v>188</v>
      </c>
      <c r="BG23" s="15">
        <f t="shared" si="12"/>
        <v>66.666666666666657</v>
      </c>
      <c r="BH23" s="15" t="str">
        <f t="shared" si="13"/>
        <v/>
      </c>
      <c r="BI23" s="15" t="str">
        <f t="shared" si="13"/>
        <v/>
      </c>
      <c r="BJ23" s="15">
        <f t="shared" si="14"/>
        <v>0</v>
      </c>
      <c r="BK23" s="15" t="str">
        <f t="shared" si="15"/>
        <v/>
      </c>
      <c r="BL23" s="15" t="str">
        <f t="shared" si="16"/>
        <v/>
      </c>
      <c r="BM23" s="15">
        <f t="shared" si="17"/>
        <v>0</v>
      </c>
      <c r="BN23" s="16">
        <f t="shared" si="18"/>
        <v>174.82</v>
      </c>
      <c r="BO23" s="16">
        <f t="shared" si="18"/>
        <v>200.96</v>
      </c>
    </row>
    <row r="24" spans="1:67">
      <c r="A24" s="19">
        <v>42825</v>
      </c>
      <c r="B24" s="11" t="s">
        <v>43</v>
      </c>
      <c r="C24" s="1">
        <v>19</v>
      </c>
      <c r="D24" s="6" t="s">
        <v>22</v>
      </c>
      <c r="E24" s="21">
        <v>18.899999999999999</v>
      </c>
      <c r="F24" s="33">
        <v>129.9</v>
      </c>
      <c r="G24" s="21">
        <v>25</v>
      </c>
      <c r="H24" s="22">
        <v>112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32</v>
      </c>
      <c r="O24" s="22">
        <v>90</v>
      </c>
      <c r="P24" s="21"/>
      <c r="Q24" s="22"/>
      <c r="R24" s="21">
        <v>32</v>
      </c>
      <c r="S24" s="22">
        <v>90</v>
      </c>
      <c r="T24" s="10">
        <v>3</v>
      </c>
      <c r="U24" s="17">
        <f t="shared" si="3"/>
        <v>2</v>
      </c>
      <c r="V24" s="8">
        <f t="shared" si="4"/>
        <v>66.666666666666657</v>
      </c>
      <c r="W24" s="21">
        <v>24</v>
      </c>
      <c r="X24" s="22">
        <v>74</v>
      </c>
      <c r="Y24" s="21">
        <v>25</v>
      </c>
      <c r="Z24" s="22">
        <v>85</v>
      </c>
      <c r="AA24" s="21">
        <v>23</v>
      </c>
      <c r="AB24" s="22">
        <v>94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 t="s">
        <v>60</v>
      </c>
      <c r="AT24" s="22" t="s">
        <v>60</v>
      </c>
      <c r="AU24" s="10">
        <v>1</v>
      </c>
      <c r="AV24" s="18">
        <f t="shared" si="7"/>
        <v>0</v>
      </c>
      <c r="AW24" s="8">
        <f t="shared" si="8"/>
        <v>0</v>
      </c>
      <c r="AY24" s="14">
        <f t="shared" si="9"/>
        <v>21.95</v>
      </c>
      <c r="AZ24" s="14">
        <f t="shared" si="9"/>
        <v>120.95</v>
      </c>
      <c r="BA24" s="15">
        <f t="shared" si="10"/>
        <v>100</v>
      </c>
      <c r="BB24" s="14">
        <f t="shared" si="20"/>
        <v>32</v>
      </c>
      <c r="BC24" s="14">
        <f t="shared" si="20"/>
        <v>90</v>
      </c>
      <c r="BD24" s="15">
        <f t="shared" si="11"/>
        <v>66.666666666666657</v>
      </c>
      <c r="BE24" s="14">
        <f t="shared" si="19"/>
        <v>24</v>
      </c>
      <c r="BF24" s="14">
        <f t="shared" si="19"/>
        <v>84.33</v>
      </c>
      <c r="BG24" s="15">
        <f t="shared" si="12"/>
        <v>100</v>
      </c>
      <c r="BH24" s="15" t="str">
        <f t="shared" si="13"/>
        <v/>
      </c>
      <c r="BI24" s="15" t="str">
        <f t="shared" si="13"/>
        <v/>
      </c>
      <c r="BJ24" s="15">
        <f t="shared" si="14"/>
        <v>0</v>
      </c>
      <c r="BK24" s="15" t="str">
        <f t="shared" si="15"/>
        <v/>
      </c>
      <c r="BL24" s="15" t="str">
        <f t="shared" si="16"/>
        <v/>
      </c>
      <c r="BM24" s="15">
        <f t="shared" si="17"/>
        <v>0</v>
      </c>
      <c r="BN24" s="16">
        <f t="shared" si="18"/>
        <v>25.98</v>
      </c>
      <c r="BO24" s="16">
        <f t="shared" si="18"/>
        <v>98.43</v>
      </c>
    </row>
    <row r="25" spans="1:67">
      <c r="A25" s="19">
        <v>42825</v>
      </c>
      <c r="B25" s="11" t="s">
        <v>43</v>
      </c>
      <c r="C25" s="1">
        <v>20</v>
      </c>
      <c r="D25" s="6" t="s">
        <v>45</v>
      </c>
      <c r="E25" s="21">
        <v>57.6</v>
      </c>
      <c r="F25" s="22">
        <v>134.80000000000001</v>
      </c>
      <c r="G25" s="21">
        <v>40.700000000000003</v>
      </c>
      <c r="H25" s="22">
        <v>142.30000000000001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</v>
      </c>
      <c r="O25" s="22">
        <v>90</v>
      </c>
      <c r="P25" s="21"/>
      <c r="Q25" s="22"/>
      <c r="R25" s="21">
        <v>82</v>
      </c>
      <c r="S25" s="22">
        <v>87.5</v>
      </c>
      <c r="T25" s="10">
        <v>3</v>
      </c>
      <c r="U25" s="17">
        <f t="shared" si="3"/>
        <v>2</v>
      </c>
      <c r="V25" s="8">
        <f t="shared" si="4"/>
        <v>66.666666666666657</v>
      </c>
      <c r="W25" s="21">
        <v>98.5</v>
      </c>
      <c r="X25" s="22">
        <v>131.4</v>
      </c>
      <c r="Y25" s="21">
        <v>107.5</v>
      </c>
      <c r="Z25" s="22">
        <v>114</v>
      </c>
      <c r="AA25" s="21">
        <v>97.5</v>
      </c>
      <c r="AB25" s="22">
        <v>120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 t="s">
        <v>60</v>
      </c>
      <c r="AT25" s="22" t="s">
        <v>60</v>
      </c>
      <c r="AU25" s="10">
        <v>1</v>
      </c>
      <c r="AV25" s="18">
        <f t="shared" si="7"/>
        <v>0</v>
      </c>
      <c r="AW25" s="8">
        <f t="shared" si="8"/>
        <v>0</v>
      </c>
      <c r="AY25" s="14">
        <f t="shared" si="9"/>
        <v>49.15</v>
      </c>
      <c r="AZ25" s="14">
        <f t="shared" si="9"/>
        <v>138.55000000000001</v>
      </c>
      <c r="BA25" s="15">
        <f t="shared" si="10"/>
        <v>100</v>
      </c>
      <c r="BB25" s="14">
        <f t="shared" si="20"/>
        <v>82</v>
      </c>
      <c r="BC25" s="14">
        <f t="shared" si="20"/>
        <v>88.75</v>
      </c>
      <c r="BD25" s="15">
        <f t="shared" si="11"/>
        <v>66.666666666666657</v>
      </c>
      <c r="BE25" s="14">
        <f t="shared" si="19"/>
        <v>101.17</v>
      </c>
      <c r="BF25" s="14">
        <f t="shared" si="19"/>
        <v>121.8</v>
      </c>
      <c r="BG25" s="15">
        <f t="shared" si="12"/>
        <v>100</v>
      </c>
      <c r="BH25" s="15" t="str">
        <f t="shared" si="13"/>
        <v/>
      </c>
      <c r="BI25" s="15" t="str">
        <f t="shared" si="13"/>
        <v/>
      </c>
      <c r="BJ25" s="15">
        <f t="shared" si="14"/>
        <v>0</v>
      </c>
      <c r="BK25" s="15" t="str">
        <f t="shared" si="15"/>
        <v/>
      </c>
      <c r="BL25" s="15" t="str">
        <f t="shared" si="16"/>
        <v/>
      </c>
      <c r="BM25" s="15">
        <f t="shared" si="17"/>
        <v>0</v>
      </c>
      <c r="BN25" s="16">
        <f t="shared" si="18"/>
        <v>77.44</v>
      </c>
      <c r="BO25" s="16">
        <f t="shared" si="18"/>
        <v>116.37</v>
      </c>
    </row>
    <row r="26" spans="1:67">
      <c r="A26" s="19">
        <v>42825</v>
      </c>
      <c r="B26" s="11" t="s">
        <v>43</v>
      </c>
      <c r="C26" s="1">
        <v>21</v>
      </c>
      <c r="D26" s="6" t="s">
        <v>46</v>
      </c>
      <c r="E26" s="21">
        <v>33.700000000000003</v>
      </c>
      <c r="F26" s="22">
        <v>48.4</v>
      </c>
      <c r="G26" s="21">
        <v>43.53</v>
      </c>
      <c r="H26" s="22">
        <v>125.9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61.7</v>
      </c>
      <c r="O26" s="22">
        <v>61.7</v>
      </c>
      <c r="P26" s="21"/>
      <c r="Q26" s="22"/>
      <c r="R26" s="21">
        <v>61.7</v>
      </c>
      <c r="S26" s="22">
        <v>61.7</v>
      </c>
      <c r="T26" s="10">
        <v>3</v>
      </c>
      <c r="U26" s="17">
        <f t="shared" si="3"/>
        <v>2</v>
      </c>
      <c r="V26" s="8">
        <f t="shared" si="4"/>
        <v>66.666666666666657</v>
      </c>
      <c r="W26" s="21">
        <v>58.4</v>
      </c>
      <c r="X26" s="22">
        <v>65.7</v>
      </c>
      <c r="Y26" s="21">
        <v>60</v>
      </c>
      <c r="Z26" s="22">
        <v>61.4</v>
      </c>
      <c r="AA26" s="21">
        <v>56.9</v>
      </c>
      <c r="AB26" s="22">
        <v>65.7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 t="s">
        <v>60</v>
      </c>
      <c r="AT26" s="22" t="s">
        <v>60</v>
      </c>
      <c r="AU26" s="10">
        <v>1</v>
      </c>
      <c r="AV26" s="18">
        <f t="shared" si="7"/>
        <v>0</v>
      </c>
      <c r="AW26" s="8">
        <f t="shared" si="8"/>
        <v>0</v>
      </c>
      <c r="AY26" s="14">
        <f t="shared" si="9"/>
        <v>38.619999999999997</v>
      </c>
      <c r="AZ26" s="14">
        <f t="shared" si="9"/>
        <v>87.15</v>
      </c>
      <c r="BA26" s="15">
        <f t="shared" si="10"/>
        <v>100</v>
      </c>
      <c r="BB26" s="14">
        <f t="shared" si="20"/>
        <v>61.7</v>
      </c>
      <c r="BC26" s="14">
        <f t="shared" si="20"/>
        <v>61.7</v>
      </c>
      <c r="BD26" s="15">
        <f t="shared" si="11"/>
        <v>66.666666666666657</v>
      </c>
      <c r="BE26" s="14">
        <f t="shared" si="19"/>
        <v>58.43</v>
      </c>
      <c r="BF26" s="14">
        <f t="shared" si="19"/>
        <v>64.27</v>
      </c>
      <c r="BG26" s="15">
        <f t="shared" si="12"/>
        <v>100</v>
      </c>
      <c r="BH26" s="15" t="str">
        <f t="shared" si="13"/>
        <v/>
      </c>
      <c r="BI26" s="15" t="str">
        <f t="shared" si="13"/>
        <v/>
      </c>
      <c r="BJ26" s="15">
        <f t="shared" si="14"/>
        <v>0</v>
      </c>
      <c r="BK26" s="15" t="str">
        <f t="shared" si="15"/>
        <v/>
      </c>
      <c r="BL26" s="15" t="str">
        <f t="shared" si="16"/>
        <v/>
      </c>
      <c r="BM26" s="15">
        <f t="shared" si="17"/>
        <v>0</v>
      </c>
      <c r="BN26" s="16">
        <f t="shared" si="18"/>
        <v>52.92</v>
      </c>
      <c r="BO26" s="16">
        <f t="shared" si="18"/>
        <v>71.040000000000006</v>
      </c>
    </row>
    <row r="27" spans="1:67">
      <c r="A27" s="19">
        <v>42825</v>
      </c>
      <c r="B27" s="11" t="s">
        <v>43</v>
      </c>
      <c r="C27" s="1">
        <v>22</v>
      </c>
      <c r="D27" s="6" t="s">
        <v>23</v>
      </c>
      <c r="E27" s="21">
        <v>26.9</v>
      </c>
      <c r="F27" s="22">
        <v>66.5</v>
      </c>
      <c r="G27" s="21">
        <v>30.4</v>
      </c>
      <c r="H27" s="22">
        <v>69.900000000000006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52</v>
      </c>
      <c r="O27" s="22">
        <v>90</v>
      </c>
      <c r="P27" s="21"/>
      <c r="Q27" s="22"/>
      <c r="R27" s="21">
        <v>52</v>
      </c>
      <c r="S27" s="22">
        <v>90</v>
      </c>
      <c r="T27" s="10">
        <v>3</v>
      </c>
      <c r="U27" s="17">
        <f t="shared" si="3"/>
        <v>2</v>
      </c>
      <c r="V27" s="8">
        <f t="shared" si="4"/>
        <v>66.666666666666657</v>
      </c>
      <c r="W27" s="21">
        <v>50</v>
      </c>
      <c r="X27" s="22">
        <v>65</v>
      </c>
      <c r="Y27" s="21">
        <v>45</v>
      </c>
      <c r="Z27" s="22">
        <v>53</v>
      </c>
      <c r="AA27" s="21">
        <v>48</v>
      </c>
      <c r="AB27" s="22">
        <v>71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 t="s">
        <v>60</v>
      </c>
      <c r="AT27" s="22" t="s">
        <v>60</v>
      </c>
      <c r="AU27" s="10">
        <v>1</v>
      </c>
      <c r="AV27" s="18">
        <f t="shared" si="7"/>
        <v>0</v>
      </c>
      <c r="AW27" s="8">
        <f t="shared" si="8"/>
        <v>0</v>
      </c>
      <c r="AY27" s="14">
        <f t="shared" si="9"/>
        <v>28.65</v>
      </c>
      <c r="AZ27" s="14">
        <f t="shared" si="9"/>
        <v>68.2</v>
      </c>
      <c r="BA27" s="15">
        <f t="shared" si="10"/>
        <v>100</v>
      </c>
      <c r="BB27" s="14">
        <f t="shared" si="20"/>
        <v>52</v>
      </c>
      <c r="BC27" s="14">
        <f t="shared" si="20"/>
        <v>90</v>
      </c>
      <c r="BD27" s="15">
        <f t="shared" si="11"/>
        <v>66.666666666666657</v>
      </c>
      <c r="BE27" s="14">
        <f t="shared" si="19"/>
        <v>47.67</v>
      </c>
      <c r="BF27" s="14">
        <f t="shared" si="19"/>
        <v>63</v>
      </c>
      <c r="BG27" s="15">
        <f t="shared" si="12"/>
        <v>100</v>
      </c>
      <c r="BH27" s="15" t="str">
        <f t="shared" si="13"/>
        <v/>
      </c>
      <c r="BI27" s="15" t="str">
        <f t="shared" si="13"/>
        <v/>
      </c>
      <c r="BJ27" s="15">
        <f t="shared" si="14"/>
        <v>0</v>
      </c>
      <c r="BK27" s="15" t="str">
        <f t="shared" si="15"/>
        <v/>
      </c>
      <c r="BL27" s="15" t="str">
        <f t="shared" si="16"/>
        <v/>
      </c>
      <c r="BM27" s="15">
        <f t="shared" si="17"/>
        <v>0</v>
      </c>
      <c r="BN27" s="16">
        <f t="shared" si="18"/>
        <v>42.77</v>
      </c>
      <c r="BO27" s="16">
        <f t="shared" si="18"/>
        <v>73.73</v>
      </c>
    </row>
    <row r="28" spans="1:67">
      <c r="A28" s="19">
        <v>42825</v>
      </c>
      <c r="B28" s="11" t="s">
        <v>43</v>
      </c>
      <c r="C28" s="1">
        <v>23</v>
      </c>
      <c r="D28" s="6" t="s">
        <v>24</v>
      </c>
      <c r="E28" s="21">
        <v>175</v>
      </c>
      <c r="F28" s="22">
        <v>381.7</v>
      </c>
      <c r="G28" s="21">
        <v>186</v>
      </c>
      <c r="H28" s="22">
        <v>328.6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220</v>
      </c>
      <c r="O28" s="22">
        <v>248</v>
      </c>
      <c r="P28" s="21"/>
      <c r="Q28" s="22"/>
      <c r="R28" s="21">
        <v>218</v>
      </c>
      <c r="S28" s="22">
        <v>248</v>
      </c>
      <c r="T28" s="10">
        <v>3</v>
      </c>
      <c r="U28" s="17">
        <f t="shared" si="3"/>
        <v>2</v>
      </c>
      <c r="V28" s="8">
        <f t="shared" si="4"/>
        <v>66.666666666666657</v>
      </c>
      <c r="W28" s="21" t="s">
        <v>60</v>
      </c>
      <c r="X28" s="22" t="s">
        <v>60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0</v>
      </c>
      <c r="AE28" s="8">
        <f t="shared" si="6"/>
        <v>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34">
        <v>205</v>
      </c>
      <c r="AT28" s="22">
        <v>250</v>
      </c>
      <c r="AU28" s="10">
        <v>1</v>
      </c>
      <c r="AV28" s="18">
        <f t="shared" si="7"/>
        <v>1</v>
      </c>
      <c r="AW28" s="8">
        <f t="shared" si="8"/>
        <v>100</v>
      </c>
      <c r="AY28" s="14">
        <f t="shared" si="9"/>
        <v>180.5</v>
      </c>
      <c r="AZ28" s="14">
        <f t="shared" si="9"/>
        <v>355.15</v>
      </c>
      <c r="BA28" s="15">
        <f t="shared" si="10"/>
        <v>100</v>
      </c>
      <c r="BB28" s="14">
        <f t="shared" si="20"/>
        <v>219</v>
      </c>
      <c r="BC28" s="14">
        <f t="shared" si="20"/>
        <v>248</v>
      </c>
      <c r="BD28" s="15">
        <f t="shared" si="11"/>
        <v>66.666666666666657</v>
      </c>
      <c r="BE28" s="14" t="str">
        <f t="shared" si="19"/>
        <v/>
      </c>
      <c r="BF28" s="14" t="str">
        <f t="shared" si="19"/>
        <v/>
      </c>
      <c r="BG28" s="15">
        <f t="shared" si="12"/>
        <v>0</v>
      </c>
      <c r="BH28" s="15" t="str">
        <f t="shared" si="13"/>
        <v/>
      </c>
      <c r="BI28" s="15" t="str">
        <f t="shared" si="13"/>
        <v/>
      </c>
      <c r="BJ28" s="15">
        <f t="shared" si="14"/>
        <v>0</v>
      </c>
      <c r="BK28" s="15">
        <f t="shared" si="15"/>
        <v>205</v>
      </c>
      <c r="BL28" s="15">
        <f t="shared" si="16"/>
        <v>250</v>
      </c>
      <c r="BM28" s="15">
        <f t="shared" si="17"/>
        <v>100</v>
      </c>
      <c r="BN28" s="16">
        <f t="shared" si="18"/>
        <v>201.5</v>
      </c>
      <c r="BO28" s="16">
        <f t="shared" si="18"/>
        <v>284.38</v>
      </c>
    </row>
    <row r="29" spans="1:67">
      <c r="A29" s="19">
        <v>42825</v>
      </c>
      <c r="B29" s="11" t="s">
        <v>43</v>
      </c>
      <c r="C29" s="1">
        <v>24</v>
      </c>
      <c r="D29" s="6" t="s">
        <v>25</v>
      </c>
      <c r="E29" s="21">
        <v>521.70000000000005</v>
      </c>
      <c r="F29" s="22">
        <v>661.1</v>
      </c>
      <c r="G29" s="21">
        <v>490</v>
      </c>
      <c r="H29" s="22">
        <v>744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250</v>
      </c>
      <c r="O29" s="22">
        <v>827.8</v>
      </c>
      <c r="P29" s="21"/>
      <c r="Q29" s="22"/>
      <c r="R29" s="21">
        <v>250</v>
      </c>
      <c r="S29" s="22">
        <v>660</v>
      </c>
      <c r="T29" s="10">
        <v>3</v>
      </c>
      <c r="U29" s="17">
        <f t="shared" si="3"/>
        <v>2</v>
      </c>
      <c r="V29" s="8">
        <f t="shared" si="4"/>
        <v>66.666666666666657</v>
      </c>
      <c r="W29" s="21">
        <v>277.8</v>
      </c>
      <c r="X29" s="22">
        <v>611.1</v>
      </c>
      <c r="Y29" s="21">
        <v>250</v>
      </c>
      <c r="Z29" s="22">
        <v>544</v>
      </c>
      <c r="AA29" s="21">
        <v>200</v>
      </c>
      <c r="AB29" s="22">
        <v>520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 t="s">
        <v>60</v>
      </c>
      <c r="AT29" s="22" t="s">
        <v>60</v>
      </c>
      <c r="AU29" s="10">
        <v>1</v>
      </c>
      <c r="AV29" s="18">
        <f t="shared" si="7"/>
        <v>0</v>
      </c>
      <c r="AW29" s="8">
        <f t="shared" si="8"/>
        <v>0</v>
      </c>
      <c r="AY29" s="14">
        <f t="shared" si="9"/>
        <v>505.85</v>
      </c>
      <c r="AZ29" s="14">
        <f t="shared" si="9"/>
        <v>702.55</v>
      </c>
      <c r="BA29" s="15">
        <f t="shared" si="10"/>
        <v>100</v>
      </c>
      <c r="BB29" s="14">
        <f t="shared" si="20"/>
        <v>250</v>
      </c>
      <c r="BC29" s="14">
        <f t="shared" si="20"/>
        <v>743.9</v>
      </c>
      <c r="BD29" s="15">
        <f t="shared" si="11"/>
        <v>66.666666666666657</v>
      </c>
      <c r="BE29" s="14">
        <f t="shared" si="19"/>
        <v>242.6</v>
      </c>
      <c r="BF29" s="14">
        <f t="shared" si="19"/>
        <v>558.37</v>
      </c>
      <c r="BG29" s="15">
        <f t="shared" si="12"/>
        <v>100</v>
      </c>
      <c r="BH29" s="15" t="str">
        <f t="shared" si="13"/>
        <v/>
      </c>
      <c r="BI29" s="15" t="str">
        <f t="shared" si="13"/>
        <v/>
      </c>
      <c r="BJ29" s="15">
        <f t="shared" si="14"/>
        <v>0</v>
      </c>
      <c r="BK29" s="15" t="str">
        <f t="shared" si="15"/>
        <v/>
      </c>
      <c r="BL29" s="15" t="str">
        <f t="shared" si="16"/>
        <v/>
      </c>
      <c r="BM29" s="15">
        <f t="shared" si="17"/>
        <v>0</v>
      </c>
      <c r="BN29" s="16">
        <f t="shared" si="18"/>
        <v>332.82</v>
      </c>
      <c r="BO29" s="16">
        <f t="shared" si="18"/>
        <v>668.27</v>
      </c>
    </row>
    <row r="30" spans="1:67">
      <c r="A30" s="19">
        <v>42825</v>
      </c>
      <c r="B30" s="11" t="s">
        <v>43</v>
      </c>
      <c r="C30" s="1">
        <v>25</v>
      </c>
      <c r="D30" s="6" t="s">
        <v>26</v>
      </c>
      <c r="E30" s="21">
        <v>51</v>
      </c>
      <c r="F30" s="22">
        <v>73.569999999999993</v>
      </c>
      <c r="G30" s="21">
        <v>47.9</v>
      </c>
      <c r="H30" s="22">
        <v>59.03</v>
      </c>
      <c r="I30" s="25"/>
      <c r="J30" s="26"/>
      <c r="K30" s="10">
        <v>2</v>
      </c>
      <c r="L30" s="17">
        <f t="shared" si="1"/>
        <v>2</v>
      </c>
      <c r="M30" s="8">
        <f t="shared" si="2"/>
        <v>100</v>
      </c>
      <c r="N30" s="21" t="s">
        <v>60</v>
      </c>
      <c r="O30" s="22" t="s">
        <v>60</v>
      </c>
      <c r="P30" s="21"/>
      <c r="Q30" s="22"/>
      <c r="R30" s="21" t="s">
        <v>60</v>
      </c>
      <c r="S30" s="22" t="s">
        <v>60</v>
      </c>
      <c r="T30" s="10">
        <v>3</v>
      </c>
      <c r="U30" s="17">
        <f t="shared" si="3"/>
        <v>0</v>
      </c>
      <c r="V30" s="8">
        <f t="shared" si="4"/>
        <v>0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 t="s">
        <v>60</v>
      </c>
      <c r="AT30" s="22" t="s">
        <v>60</v>
      </c>
      <c r="AU30" s="10">
        <v>1</v>
      </c>
      <c r="AV30" s="18">
        <f t="shared" si="7"/>
        <v>0</v>
      </c>
      <c r="AW30" s="8">
        <f t="shared" si="8"/>
        <v>0</v>
      </c>
      <c r="AY30" s="14">
        <f t="shared" si="9"/>
        <v>49.45</v>
      </c>
      <c r="AZ30" s="14">
        <f t="shared" si="9"/>
        <v>66.3</v>
      </c>
      <c r="BA30" s="15">
        <f t="shared" si="10"/>
        <v>100</v>
      </c>
      <c r="BB30" s="14" t="str">
        <f t="shared" si="20"/>
        <v/>
      </c>
      <c r="BC30" s="14" t="str">
        <f t="shared" si="20"/>
        <v/>
      </c>
      <c r="BD30" s="15">
        <f t="shared" si="11"/>
        <v>0</v>
      </c>
      <c r="BE30" s="14" t="str">
        <f t="shared" si="19"/>
        <v/>
      </c>
      <c r="BF30" s="14" t="str">
        <f t="shared" si="19"/>
        <v/>
      </c>
      <c r="BG30" s="15">
        <f t="shared" si="12"/>
        <v>0</v>
      </c>
      <c r="BH30" s="15" t="str">
        <f t="shared" si="13"/>
        <v/>
      </c>
      <c r="BI30" s="15" t="str">
        <f t="shared" si="13"/>
        <v/>
      </c>
      <c r="BJ30" s="15">
        <f t="shared" si="14"/>
        <v>0</v>
      </c>
      <c r="BK30" s="15" t="str">
        <f t="shared" si="15"/>
        <v/>
      </c>
      <c r="BL30" s="15" t="str">
        <f t="shared" si="16"/>
        <v/>
      </c>
      <c r="BM30" s="15">
        <f t="shared" si="17"/>
        <v>0</v>
      </c>
      <c r="BN30" s="16">
        <f t="shared" si="18"/>
        <v>49.45</v>
      </c>
      <c r="BO30" s="16">
        <f t="shared" si="18"/>
        <v>66.3</v>
      </c>
    </row>
    <row r="31" spans="1:67">
      <c r="A31" s="19">
        <v>42825</v>
      </c>
      <c r="B31" s="11" t="s">
        <v>43</v>
      </c>
      <c r="C31" s="1">
        <v>26</v>
      </c>
      <c r="D31" s="6" t="s">
        <v>48</v>
      </c>
      <c r="E31" s="21">
        <v>125.7</v>
      </c>
      <c r="F31" s="22">
        <v>174.7</v>
      </c>
      <c r="G31" s="21">
        <v>145.30000000000001</v>
      </c>
      <c r="H31" s="22">
        <v>181.5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>
        <v>164</v>
      </c>
      <c r="O31" s="22">
        <v>164</v>
      </c>
      <c r="P31" s="21"/>
      <c r="Q31" s="22"/>
      <c r="R31" s="21" t="s">
        <v>60</v>
      </c>
      <c r="S31" s="22" t="s">
        <v>60</v>
      </c>
      <c r="T31" s="10">
        <v>3</v>
      </c>
      <c r="U31" s="17">
        <f t="shared" si="3"/>
        <v>1</v>
      </c>
      <c r="V31" s="8">
        <f t="shared" si="4"/>
        <v>33.333333333333329</v>
      </c>
      <c r="W31" s="21">
        <v>144.4</v>
      </c>
      <c r="X31" s="22">
        <v>166.7</v>
      </c>
      <c r="Y31" s="21">
        <v>164.4</v>
      </c>
      <c r="Z31" s="22">
        <v>164.4</v>
      </c>
      <c r="AA31" s="21">
        <v>137.80000000000001</v>
      </c>
      <c r="AB31" s="22">
        <v>164.4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 t="s">
        <v>60</v>
      </c>
      <c r="AT31" s="22" t="s">
        <v>60</v>
      </c>
      <c r="AU31" s="10">
        <v>1</v>
      </c>
      <c r="AV31" s="18">
        <f t="shared" si="7"/>
        <v>0</v>
      </c>
      <c r="AW31" s="8">
        <f t="shared" si="8"/>
        <v>0</v>
      </c>
      <c r="AY31" s="14">
        <f t="shared" si="9"/>
        <v>135.5</v>
      </c>
      <c r="AZ31" s="14">
        <f t="shared" si="9"/>
        <v>178.1</v>
      </c>
      <c r="BA31" s="15">
        <f t="shared" si="10"/>
        <v>100</v>
      </c>
      <c r="BB31" s="14">
        <f t="shared" si="20"/>
        <v>164</v>
      </c>
      <c r="BC31" s="14">
        <f t="shared" si="20"/>
        <v>164</v>
      </c>
      <c r="BD31" s="15">
        <f t="shared" si="11"/>
        <v>33.333333333333329</v>
      </c>
      <c r="BE31" s="14">
        <f t="shared" si="19"/>
        <v>148.87</v>
      </c>
      <c r="BF31" s="14">
        <f t="shared" si="19"/>
        <v>165.17</v>
      </c>
      <c r="BG31" s="15">
        <f t="shared" si="12"/>
        <v>100</v>
      </c>
      <c r="BH31" s="15" t="str">
        <f t="shared" si="13"/>
        <v/>
      </c>
      <c r="BI31" s="15" t="str">
        <f t="shared" si="13"/>
        <v/>
      </c>
      <c r="BJ31" s="15">
        <f t="shared" si="14"/>
        <v>0</v>
      </c>
      <c r="BK31" s="15" t="str">
        <f t="shared" si="15"/>
        <v/>
      </c>
      <c r="BL31" s="15" t="str">
        <f t="shared" si="16"/>
        <v/>
      </c>
      <c r="BM31" s="15">
        <f t="shared" si="17"/>
        <v>0</v>
      </c>
      <c r="BN31" s="16">
        <f t="shared" si="18"/>
        <v>149.46</v>
      </c>
      <c r="BO31" s="16">
        <f t="shared" si="18"/>
        <v>169.09</v>
      </c>
    </row>
    <row r="32" spans="1:67">
      <c r="A32" s="19">
        <v>42825</v>
      </c>
      <c r="B32" s="11" t="s">
        <v>43</v>
      </c>
      <c r="C32" s="1">
        <v>27</v>
      </c>
      <c r="D32" s="6" t="s">
        <v>27</v>
      </c>
      <c r="E32" s="21">
        <v>220</v>
      </c>
      <c r="F32" s="22">
        <v>659</v>
      </c>
      <c r="G32" s="21">
        <v>459</v>
      </c>
      <c r="H32" s="22">
        <v>749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320</v>
      </c>
      <c r="O32" s="22">
        <v>360</v>
      </c>
      <c r="P32" s="21"/>
      <c r="Q32" s="22"/>
      <c r="R32" s="21">
        <v>320</v>
      </c>
      <c r="S32" s="22">
        <v>360</v>
      </c>
      <c r="T32" s="10">
        <v>3</v>
      </c>
      <c r="U32" s="17">
        <f t="shared" si="3"/>
        <v>2</v>
      </c>
      <c r="V32" s="8">
        <f t="shared" si="4"/>
        <v>66.666666666666657</v>
      </c>
      <c r="W32" s="21">
        <v>295</v>
      </c>
      <c r="X32" s="22">
        <v>295</v>
      </c>
      <c r="Y32" s="21">
        <v>297</v>
      </c>
      <c r="Z32" s="22">
        <v>492</v>
      </c>
      <c r="AA32" s="21">
        <v>274</v>
      </c>
      <c r="AB32" s="22">
        <v>287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 t="s">
        <v>60</v>
      </c>
      <c r="AT32" s="22" t="s">
        <v>60</v>
      </c>
      <c r="AU32" s="10">
        <v>1</v>
      </c>
      <c r="AV32" s="18">
        <f t="shared" si="7"/>
        <v>0</v>
      </c>
      <c r="AW32" s="8">
        <f t="shared" si="8"/>
        <v>0</v>
      </c>
      <c r="AY32" s="14">
        <f t="shared" si="9"/>
        <v>339.5</v>
      </c>
      <c r="AZ32" s="14">
        <f t="shared" si="9"/>
        <v>704</v>
      </c>
      <c r="BA32" s="15">
        <f t="shared" si="10"/>
        <v>100</v>
      </c>
      <c r="BB32" s="14">
        <f t="shared" si="20"/>
        <v>320</v>
      </c>
      <c r="BC32" s="14">
        <f t="shared" si="20"/>
        <v>360</v>
      </c>
      <c r="BD32" s="15">
        <f t="shared" si="11"/>
        <v>66.666666666666657</v>
      </c>
      <c r="BE32" s="14">
        <f t="shared" si="19"/>
        <v>288.67</v>
      </c>
      <c r="BF32" s="14">
        <f t="shared" si="19"/>
        <v>358</v>
      </c>
      <c r="BG32" s="15">
        <f t="shared" si="12"/>
        <v>100</v>
      </c>
      <c r="BH32" s="15" t="str">
        <f t="shared" si="13"/>
        <v/>
      </c>
      <c r="BI32" s="15" t="str">
        <f t="shared" si="13"/>
        <v/>
      </c>
      <c r="BJ32" s="15">
        <f t="shared" si="14"/>
        <v>0</v>
      </c>
      <c r="BK32" s="15" t="str">
        <f t="shared" si="15"/>
        <v/>
      </c>
      <c r="BL32" s="15" t="str">
        <f t="shared" si="16"/>
        <v/>
      </c>
      <c r="BM32" s="15">
        <f t="shared" si="17"/>
        <v>0</v>
      </c>
      <c r="BN32" s="16">
        <f t="shared" si="18"/>
        <v>316.06</v>
      </c>
      <c r="BO32" s="16">
        <f t="shared" si="18"/>
        <v>474</v>
      </c>
    </row>
    <row r="33" spans="1:67">
      <c r="A33" s="19">
        <v>42825</v>
      </c>
      <c r="B33" s="11" t="s">
        <v>43</v>
      </c>
      <c r="C33" s="1">
        <v>28</v>
      </c>
      <c r="D33" s="6" t="s">
        <v>28</v>
      </c>
      <c r="E33" s="21">
        <v>13.3</v>
      </c>
      <c r="F33" s="22">
        <v>22.9</v>
      </c>
      <c r="G33" s="21">
        <v>19.899999999999999</v>
      </c>
      <c r="H33" s="22">
        <v>89.9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19</v>
      </c>
      <c r="O33" s="22">
        <v>19</v>
      </c>
      <c r="P33" s="21"/>
      <c r="Q33" s="22"/>
      <c r="R33" s="21">
        <v>19</v>
      </c>
      <c r="S33" s="22">
        <v>19</v>
      </c>
      <c r="T33" s="10">
        <v>3</v>
      </c>
      <c r="U33" s="17">
        <f t="shared" si="3"/>
        <v>2</v>
      </c>
      <c r="V33" s="8">
        <f t="shared" si="4"/>
        <v>66.666666666666657</v>
      </c>
      <c r="W33" s="21">
        <v>20</v>
      </c>
      <c r="X33" s="22">
        <v>20</v>
      </c>
      <c r="Y33" s="21">
        <v>20</v>
      </c>
      <c r="Z33" s="22">
        <v>20</v>
      </c>
      <c r="AA33" s="21">
        <v>20</v>
      </c>
      <c r="AB33" s="22">
        <v>20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34">
        <v>16</v>
      </c>
      <c r="AT33" s="22">
        <v>16</v>
      </c>
      <c r="AU33" s="10">
        <v>1</v>
      </c>
      <c r="AV33" s="18">
        <f t="shared" si="7"/>
        <v>1</v>
      </c>
      <c r="AW33" s="8">
        <f t="shared" si="8"/>
        <v>100</v>
      </c>
      <c r="AY33" s="14">
        <f t="shared" si="9"/>
        <v>16.600000000000001</v>
      </c>
      <c r="AZ33" s="14">
        <f t="shared" si="9"/>
        <v>56.4</v>
      </c>
      <c r="BA33" s="15">
        <f t="shared" si="10"/>
        <v>100</v>
      </c>
      <c r="BB33" s="14">
        <f t="shared" si="20"/>
        <v>19</v>
      </c>
      <c r="BC33" s="14">
        <f t="shared" si="20"/>
        <v>19</v>
      </c>
      <c r="BD33" s="15">
        <f t="shared" si="11"/>
        <v>66.666666666666657</v>
      </c>
      <c r="BE33" s="14">
        <f t="shared" si="19"/>
        <v>20</v>
      </c>
      <c r="BF33" s="14">
        <f t="shared" si="19"/>
        <v>20</v>
      </c>
      <c r="BG33" s="15">
        <f t="shared" si="12"/>
        <v>100</v>
      </c>
      <c r="BH33" s="15" t="str">
        <f t="shared" si="13"/>
        <v/>
      </c>
      <c r="BI33" s="15" t="str">
        <f t="shared" si="13"/>
        <v/>
      </c>
      <c r="BJ33" s="15">
        <f t="shared" si="14"/>
        <v>0</v>
      </c>
      <c r="BK33" s="15">
        <f t="shared" si="15"/>
        <v>16</v>
      </c>
      <c r="BL33" s="15">
        <f t="shared" si="16"/>
        <v>16</v>
      </c>
      <c r="BM33" s="15">
        <f t="shared" si="17"/>
        <v>100</v>
      </c>
      <c r="BN33" s="16">
        <f t="shared" si="18"/>
        <v>17.899999999999999</v>
      </c>
      <c r="BO33" s="16">
        <f t="shared" si="18"/>
        <v>27.85</v>
      </c>
    </row>
    <row r="34" spans="1:67">
      <c r="A34" s="19">
        <v>42825</v>
      </c>
      <c r="B34" s="11" t="s">
        <v>43</v>
      </c>
      <c r="C34" s="1">
        <v>29</v>
      </c>
      <c r="D34" s="6" t="s">
        <v>29</v>
      </c>
      <c r="E34" s="21">
        <v>20.2</v>
      </c>
      <c r="F34" s="22">
        <v>22.9</v>
      </c>
      <c r="G34" s="21">
        <v>24.9</v>
      </c>
      <c r="H34" s="22">
        <v>29.9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25</v>
      </c>
      <c r="O34" s="22">
        <v>25</v>
      </c>
      <c r="P34" s="21"/>
      <c r="Q34" s="22"/>
      <c r="R34" s="21">
        <v>25</v>
      </c>
      <c r="S34" s="22">
        <v>25</v>
      </c>
      <c r="T34" s="10">
        <v>3</v>
      </c>
      <c r="U34" s="17">
        <f t="shared" si="3"/>
        <v>2</v>
      </c>
      <c r="V34" s="8">
        <f t="shared" si="4"/>
        <v>66.666666666666657</v>
      </c>
      <c r="W34" s="21">
        <v>30</v>
      </c>
      <c r="X34" s="22">
        <v>30</v>
      </c>
      <c r="Y34" s="21">
        <v>25</v>
      </c>
      <c r="Z34" s="22">
        <v>25</v>
      </c>
      <c r="AA34" s="21">
        <v>23</v>
      </c>
      <c r="AB34" s="22">
        <v>23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34">
        <v>25</v>
      </c>
      <c r="AT34" s="22">
        <v>25</v>
      </c>
      <c r="AU34" s="10">
        <v>1</v>
      </c>
      <c r="AV34" s="18">
        <f t="shared" si="7"/>
        <v>1</v>
      </c>
      <c r="AW34" s="8">
        <f t="shared" si="8"/>
        <v>100</v>
      </c>
      <c r="AY34" s="14">
        <f t="shared" si="9"/>
        <v>22.55</v>
      </c>
      <c r="AZ34" s="14">
        <f t="shared" si="9"/>
        <v>26.4</v>
      </c>
      <c r="BA34" s="15">
        <f t="shared" si="10"/>
        <v>100</v>
      </c>
      <c r="BB34" s="14">
        <f t="shared" si="20"/>
        <v>25</v>
      </c>
      <c r="BC34" s="14">
        <f t="shared" si="20"/>
        <v>25</v>
      </c>
      <c r="BD34" s="15">
        <f t="shared" si="11"/>
        <v>66.666666666666657</v>
      </c>
      <c r="BE34" s="14">
        <f t="shared" si="19"/>
        <v>26</v>
      </c>
      <c r="BF34" s="14">
        <f t="shared" si="19"/>
        <v>26</v>
      </c>
      <c r="BG34" s="15">
        <f t="shared" si="12"/>
        <v>100</v>
      </c>
      <c r="BH34" s="15" t="str">
        <f t="shared" si="13"/>
        <v/>
      </c>
      <c r="BI34" s="15" t="str">
        <f t="shared" si="13"/>
        <v/>
      </c>
      <c r="BJ34" s="15">
        <f t="shared" si="14"/>
        <v>0</v>
      </c>
      <c r="BK34" s="15">
        <f t="shared" si="15"/>
        <v>25</v>
      </c>
      <c r="BL34" s="15">
        <f t="shared" si="16"/>
        <v>25</v>
      </c>
      <c r="BM34" s="15">
        <f t="shared" si="17"/>
        <v>100</v>
      </c>
      <c r="BN34" s="16">
        <f t="shared" si="18"/>
        <v>24.64</v>
      </c>
      <c r="BO34" s="16">
        <f t="shared" si="18"/>
        <v>25.6</v>
      </c>
    </row>
    <row r="35" spans="1:67">
      <c r="A35" s="19">
        <v>42825</v>
      </c>
      <c r="B35" s="11" t="s">
        <v>43</v>
      </c>
      <c r="C35" s="1">
        <v>30</v>
      </c>
      <c r="D35" s="6" t="s">
        <v>30</v>
      </c>
      <c r="E35" s="21">
        <v>13.9</v>
      </c>
      <c r="F35" s="22">
        <v>13.9</v>
      </c>
      <c r="G35" s="21">
        <v>15.9</v>
      </c>
      <c r="H35" s="22">
        <v>54.9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22</v>
      </c>
      <c r="O35" s="22">
        <v>22</v>
      </c>
      <c r="P35" s="21"/>
      <c r="Q35" s="22"/>
      <c r="R35" s="21">
        <v>22</v>
      </c>
      <c r="S35" s="22">
        <v>22</v>
      </c>
      <c r="T35" s="10">
        <v>3</v>
      </c>
      <c r="U35" s="17">
        <f t="shared" si="3"/>
        <v>2</v>
      </c>
      <c r="V35" s="8">
        <f t="shared" si="4"/>
        <v>66.666666666666657</v>
      </c>
      <c r="W35" s="21">
        <v>20</v>
      </c>
      <c r="X35" s="22">
        <v>20</v>
      </c>
      <c r="Y35" s="21">
        <v>22</v>
      </c>
      <c r="Z35" s="22">
        <v>22</v>
      </c>
      <c r="AA35" s="21">
        <v>20</v>
      </c>
      <c r="AB35" s="22">
        <v>20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>
        <v>20</v>
      </c>
      <c r="AT35" s="22">
        <v>20</v>
      </c>
      <c r="AU35" s="10">
        <v>1</v>
      </c>
      <c r="AV35" s="18">
        <f t="shared" si="7"/>
        <v>1</v>
      </c>
      <c r="AW35" s="8">
        <f t="shared" si="8"/>
        <v>100</v>
      </c>
      <c r="AY35" s="14">
        <f t="shared" si="9"/>
        <v>14.9</v>
      </c>
      <c r="AZ35" s="14">
        <f t="shared" si="9"/>
        <v>34.4</v>
      </c>
      <c r="BA35" s="15">
        <f t="shared" si="10"/>
        <v>100</v>
      </c>
      <c r="BB35" s="14">
        <f t="shared" si="20"/>
        <v>22</v>
      </c>
      <c r="BC35" s="14">
        <f t="shared" si="20"/>
        <v>22</v>
      </c>
      <c r="BD35" s="15">
        <f t="shared" si="11"/>
        <v>66.666666666666657</v>
      </c>
      <c r="BE35" s="14">
        <f t="shared" si="19"/>
        <v>20.67</v>
      </c>
      <c r="BF35" s="14">
        <f t="shared" si="19"/>
        <v>20.67</v>
      </c>
      <c r="BG35" s="15">
        <f t="shared" si="12"/>
        <v>100</v>
      </c>
      <c r="BH35" s="15" t="str">
        <f t="shared" si="13"/>
        <v/>
      </c>
      <c r="BI35" s="15" t="str">
        <f t="shared" si="13"/>
        <v/>
      </c>
      <c r="BJ35" s="15">
        <f t="shared" si="14"/>
        <v>0</v>
      </c>
      <c r="BK35" s="15">
        <f t="shared" si="15"/>
        <v>20</v>
      </c>
      <c r="BL35" s="15">
        <f t="shared" si="16"/>
        <v>20</v>
      </c>
      <c r="BM35" s="15">
        <f t="shared" si="17"/>
        <v>100</v>
      </c>
      <c r="BN35" s="16">
        <f t="shared" si="18"/>
        <v>19.39</v>
      </c>
      <c r="BO35" s="16">
        <f t="shared" si="18"/>
        <v>24.27</v>
      </c>
    </row>
    <row r="36" spans="1:67">
      <c r="A36" s="19">
        <v>42825</v>
      </c>
      <c r="B36" s="11" t="s">
        <v>43</v>
      </c>
      <c r="C36" s="1">
        <v>31</v>
      </c>
      <c r="D36" s="6" t="s">
        <v>31</v>
      </c>
      <c r="E36" s="21">
        <v>17.899999999999999</v>
      </c>
      <c r="F36" s="22">
        <v>17.899999999999999</v>
      </c>
      <c r="G36" s="21">
        <v>18.899999999999999</v>
      </c>
      <c r="H36" s="22">
        <v>41.9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22</v>
      </c>
      <c r="O36" s="22">
        <v>30</v>
      </c>
      <c r="P36" s="21"/>
      <c r="Q36" s="22"/>
      <c r="R36" s="21">
        <v>22</v>
      </c>
      <c r="S36" s="22">
        <v>30</v>
      </c>
      <c r="T36" s="10">
        <v>3</v>
      </c>
      <c r="U36" s="17">
        <f t="shared" si="3"/>
        <v>2</v>
      </c>
      <c r="V36" s="8">
        <f t="shared" si="4"/>
        <v>66.666666666666657</v>
      </c>
      <c r="W36" s="21">
        <v>25</v>
      </c>
      <c r="X36" s="22">
        <v>25</v>
      </c>
      <c r="Y36" s="21">
        <v>22</v>
      </c>
      <c r="Z36" s="22">
        <v>22</v>
      </c>
      <c r="AA36" s="21">
        <v>25</v>
      </c>
      <c r="AB36" s="22">
        <v>25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34">
        <v>22</v>
      </c>
      <c r="AT36" s="22">
        <v>22</v>
      </c>
      <c r="AU36" s="10">
        <v>1</v>
      </c>
      <c r="AV36" s="18">
        <f t="shared" si="7"/>
        <v>1</v>
      </c>
      <c r="AW36" s="8">
        <f t="shared" si="8"/>
        <v>100</v>
      </c>
      <c r="AY36" s="14">
        <f t="shared" si="9"/>
        <v>18.399999999999999</v>
      </c>
      <c r="AZ36" s="14">
        <f t="shared" si="9"/>
        <v>29.9</v>
      </c>
      <c r="BA36" s="15">
        <f t="shared" si="10"/>
        <v>100</v>
      </c>
      <c r="BB36" s="14">
        <f t="shared" si="20"/>
        <v>22</v>
      </c>
      <c r="BC36" s="14">
        <f t="shared" si="20"/>
        <v>30</v>
      </c>
      <c r="BD36" s="15">
        <f t="shared" si="11"/>
        <v>66.666666666666657</v>
      </c>
      <c r="BE36" s="14">
        <f t="shared" si="19"/>
        <v>24</v>
      </c>
      <c r="BF36" s="14">
        <f t="shared" si="19"/>
        <v>24</v>
      </c>
      <c r="BG36" s="15">
        <f t="shared" si="12"/>
        <v>100</v>
      </c>
      <c r="BH36" s="15" t="str">
        <f t="shared" si="13"/>
        <v/>
      </c>
      <c r="BI36" s="15" t="str">
        <f t="shared" si="13"/>
        <v/>
      </c>
      <c r="BJ36" s="15">
        <f t="shared" si="14"/>
        <v>0</v>
      </c>
      <c r="BK36" s="15">
        <f t="shared" si="15"/>
        <v>22</v>
      </c>
      <c r="BL36" s="15">
        <f t="shared" si="16"/>
        <v>22</v>
      </c>
      <c r="BM36" s="15">
        <f t="shared" si="17"/>
        <v>100</v>
      </c>
      <c r="BN36" s="16">
        <f t="shared" si="18"/>
        <v>21.6</v>
      </c>
      <c r="BO36" s="16">
        <f t="shared" si="18"/>
        <v>26.48</v>
      </c>
    </row>
    <row r="37" spans="1:67" ht="12" customHeight="1">
      <c r="A37" s="19">
        <v>42825</v>
      </c>
      <c r="B37" s="11" t="s">
        <v>43</v>
      </c>
      <c r="C37" s="1">
        <v>32</v>
      </c>
      <c r="D37" s="6" t="s">
        <v>32</v>
      </c>
      <c r="E37" s="21">
        <v>39.9</v>
      </c>
      <c r="F37" s="22">
        <v>51.9</v>
      </c>
      <c r="G37" s="21">
        <v>41.9</v>
      </c>
      <c r="H37" s="22">
        <v>86.9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 t="s">
        <v>60</v>
      </c>
      <c r="O37" s="22" t="s">
        <v>60</v>
      </c>
      <c r="P37" s="21"/>
      <c r="Q37" s="22"/>
      <c r="R37" s="21" t="s">
        <v>60</v>
      </c>
      <c r="S37" s="22" t="s">
        <v>60</v>
      </c>
      <c r="T37" s="10">
        <v>3</v>
      </c>
      <c r="U37" s="17">
        <f t="shared" si="3"/>
        <v>0</v>
      </c>
      <c r="V37" s="8">
        <f t="shared" si="4"/>
        <v>0</v>
      </c>
      <c r="W37" s="21">
        <v>65</v>
      </c>
      <c r="X37" s="22">
        <v>65</v>
      </c>
      <c r="Y37" s="21">
        <v>42</v>
      </c>
      <c r="Z37" s="22">
        <v>42</v>
      </c>
      <c r="AA37" s="21">
        <v>50</v>
      </c>
      <c r="AB37" s="22">
        <v>50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 t="s">
        <v>60</v>
      </c>
      <c r="AT37" s="22" t="s">
        <v>60</v>
      </c>
      <c r="AU37" s="10">
        <v>1</v>
      </c>
      <c r="AV37" s="18">
        <f t="shared" si="7"/>
        <v>0</v>
      </c>
      <c r="AW37" s="8">
        <f t="shared" si="8"/>
        <v>0</v>
      </c>
      <c r="AY37" s="14">
        <f t="shared" si="9"/>
        <v>40.9</v>
      </c>
      <c r="AZ37" s="14">
        <f t="shared" si="9"/>
        <v>69.400000000000006</v>
      </c>
      <c r="BA37" s="15">
        <f t="shared" si="10"/>
        <v>100</v>
      </c>
      <c r="BB37" s="14" t="str">
        <f t="shared" si="20"/>
        <v/>
      </c>
      <c r="BC37" s="14" t="str">
        <f t="shared" si="20"/>
        <v/>
      </c>
      <c r="BD37" s="15">
        <f t="shared" si="11"/>
        <v>0</v>
      </c>
      <c r="BE37" s="14">
        <f t="shared" si="19"/>
        <v>52.33</v>
      </c>
      <c r="BF37" s="14">
        <f t="shared" si="19"/>
        <v>52.33</v>
      </c>
      <c r="BG37" s="15">
        <f t="shared" si="12"/>
        <v>100</v>
      </c>
      <c r="BH37" s="15" t="str">
        <f t="shared" si="13"/>
        <v/>
      </c>
      <c r="BI37" s="15" t="str">
        <f t="shared" si="13"/>
        <v/>
      </c>
      <c r="BJ37" s="15">
        <f t="shared" si="14"/>
        <v>0</v>
      </c>
      <c r="BK37" s="15" t="str">
        <f t="shared" si="15"/>
        <v/>
      </c>
      <c r="BL37" s="15" t="str">
        <f t="shared" si="16"/>
        <v/>
      </c>
      <c r="BM37" s="15">
        <f t="shared" si="17"/>
        <v>0</v>
      </c>
      <c r="BN37" s="16">
        <f t="shared" si="18"/>
        <v>46.62</v>
      </c>
      <c r="BO37" s="16">
        <f t="shared" si="18"/>
        <v>60.87</v>
      </c>
    </row>
    <row r="38" spans="1:67">
      <c r="A38" s="19">
        <v>42825</v>
      </c>
      <c r="B38" s="11" t="s">
        <v>43</v>
      </c>
      <c r="C38" s="1">
        <v>33</v>
      </c>
      <c r="D38" s="6" t="s">
        <v>33</v>
      </c>
      <c r="E38" s="21">
        <v>57</v>
      </c>
      <c r="F38" s="22">
        <v>81.900000000000006</v>
      </c>
      <c r="G38" s="21">
        <v>66.900000000000006</v>
      </c>
      <c r="H38" s="22">
        <v>119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39</v>
      </c>
      <c r="O38" s="22">
        <v>45</v>
      </c>
      <c r="P38" s="21"/>
      <c r="Q38" s="22"/>
      <c r="R38" s="21">
        <v>39</v>
      </c>
      <c r="S38" s="22">
        <v>45</v>
      </c>
      <c r="T38" s="10">
        <v>3</v>
      </c>
      <c r="U38" s="17">
        <f t="shared" si="3"/>
        <v>2</v>
      </c>
      <c r="V38" s="8">
        <f t="shared" si="4"/>
        <v>66.666666666666657</v>
      </c>
      <c r="W38" s="21">
        <v>45</v>
      </c>
      <c r="X38" s="22">
        <v>80</v>
      </c>
      <c r="Y38" s="21">
        <v>65</v>
      </c>
      <c r="Z38" s="22">
        <v>65</v>
      </c>
      <c r="AA38" s="21">
        <v>40</v>
      </c>
      <c r="AB38" s="22">
        <v>67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 t="s">
        <v>60</v>
      </c>
      <c r="AT38" s="22" t="s">
        <v>60</v>
      </c>
      <c r="AU38" s="10">
        <v>1</v>
      </c>
      <c r="AV38" s="18">
        <f t="shared" si="7"/>
        <v>0</v>
      </c>
      <c r="AW38" s="8">
        <f t="shared" si="8"/>
        <v>0</v>
      </c>
      <c r="AY38" s="14">
        <f t="shared" si="9"/>
        <v>61.95</v>
      </c>
      <c r="AZ38" s="14">
        <f t="shared" si="9"/>
        <v>100.45</v>
      </c>
      <c r="BA38" s="15">
        <f t="shared" si="10"/>
        <v>100</v>
      </c>
      <c r="BB38" s="14">
        <f t="shared" si="20"/>
        <v>39</v>
      </c>
      <c r="BC38" s="14">
        <f t="shared" si="20"/>
        <v>45</v>
      </c>
      <c r="BD38" s="15">
        <f t="shared" si="11"/>
        <v>66.666666666666657</v>
      </c>
      <c r="BE38" s="14">
        <f t="shared" si="19"/>
        <v>50</v>
      </c>
      <c r="BF38" s="14">
        <f t="shared" si="19"/>
        <v>70.67</v>
      </c>
      <c r="BG38" s="15">
        <f t="shared" si="12"/>
        <v>100</v>
      </c>
      <c r="BH38" s="15" t="str">
        <f t="shared" si="13"/>
        <v/>
      </c>
      <c r="BI38" s="15" t="str">
        <f t="shared" si="13"/>
        <v/>
      </c>
      <c r="BJ38" s="15">
        <f t="shared" si="14"/>
        <v>0</v>
      </c>
      <c r="BK38" s="15" t="str">
        <f t="shared" si="15"/>
        <v/>
      </c>
      <c r="BL38" s="15" t="str">
        <f t="shared" si="16"/>
        <v/>
      </c>
      <c r="BM38" s="15">
        <f t="shared" si="17"/>
        <v>0</v>
      </c>
      <c r="BN38" s="16">
        <f t="shared" si="18"/>
        <v>50.32</v>
      </c>
      <c r="BO38" s="16">
        <f t="shared" si="18"/>
        <v>72.040000000000006</v>
      </c>
    </row>
    <row r="39" spans="1:67">
      <c r="A39" s="19">
        <v>42825</v>
      </c>
      <c r="B39" s="11" t="s">
        <v>43</v>
      </c>
      <c r="C39" s="1">
        <v>34</v>
      </c>
      <c r="D39" s="6" t="s">
        <v>34</v>
      </c>
      <c r="E39" s="21">
        <v>54.9</v>
      </c>
      <c r="F39" s="22">
        <v>54.9</v>
      </c>
      <c r="G39" s="21">
        <v>54.9</v>
      </c>
      <c r="H39" s="22">
        <v>219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 t="s">
        <v>60</v>
      </c>
      <c r="O39" s="22" t="s">
        <v>60</v>
      </c>
      <c r="P39" s="21"/>
      <c r="Q39" s="22"/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>
        <v>50</v>
      </c>
      <c r="X39" s="22">
        <v>50</v>
      </c>
      <c r="Y39" s="21" t="s">
        <v>60</v>
      </c>
      <c r="Z39" s="22" t="s">
        <v>60</v>
      </c>
      <c r="AA39" s="21" t="s">
        <v>60</v>
      </c>
      <c r="AB39" s="22" t="s">
        <v>60</v>
      </c>
      <c r="AC39" s="10">
        <v>3</v>
      </c>
      <c r="AD39" s="17">
        <f t="shared" si="5"/>
        <v>1</v>
      </c>
      <c r="AE39" s="8">
        <f t="shared" si="6"/>
        <v>33.333333333333329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 t="s">
        <v>60</v>
      </c>
      <c r="AT39" s="22" t="s">
        <v>60</v>
      </c>
      <c r="AU39" s="10">
        <v>1</v>
      </c>
      <c r="AV39" s="18">
        <f t="shared" si="7"/>
        <v>0</v>
      </c>
      <c r="AW39" s="8">
        <f t="shared" si="8"/>
        <v>0</v>
      </c>
      <c r="AY39" s="14">
        <f t="shared" si="9"/>
        <v>54.9</v>
      </c>
      <c r="AZ39" s="14">
        <f t="shared" si="9"/>
        <v>136.94999999999999</v>
      </c>
      <c r="BA39" s="15">
        <f t="shared" si="10"/>
        <v>100</v>
      </c>
      <c r="BB39" s="14" t="str">
        <f t="shared" si="20"/>
        <v/>
      </c>
      <c r="BC39" s="14" t="str">
        <f t="shared" si="20"/>
        <v/>
      </c>
      <c r="BD39" s="15">
        <f t="shared" si="11"/>
        <v>0</v>
      </c>
      <c r="BE39" s="14">
        <f t="shared" si="19"/>
        <v>50</v>
      </c>
      <c r="BF39" s="14">
        <f t="shared" si="19"/>
        <v>50</v>
      </c>
      <c r="BG39" s="15">
        <f t="shared" si="12"/>
        <v>33.333333333333329</v>
      </c>
      <c r="BH39" s="15" t="str">
        <f t="shared" si="13"/>
        <v/>
      </c>
      <c r="BI39" s="15" t="str">
        <f t="shared" si="13"/>
        <v/>
      </c>
      <c r="BJ39" s="15">
        <f t="shared" si="14"/>
        <v>0</v>
      </c>
      <c r="BK39" s="15" t="str">
        <f t="shared" si="15"/>
        <v/>
      </c>
      <c r="BL39" s="15" t="str">
        <f t="shared" si="16"/>
        <v/>
      </c>
      <c r="BM39" s="15">
        <f t="shared" si="17"/>
        <v>0</v>
      </c>
      <c r="BN39" s="16">
        <f t="shared" si="18"/>
        <v>52.45</v>
      </c>
      <c r="BO39" s="16">
        <f t="shared" si="18"/>
        <v>93.48</v>
      </c>
    </row>
    <row r="40" spans="1:67">
      <c r="A40" s="19">
        <v>42825</v>
      </c>
      <c r="B40" s="11" t="s">
        <v>43</v>
      </c>
      <c r="C40" s="1">
        <v>35</v>
      </c>
      <c r="D40" s="6" t="s">
        <v>35</v>
      </c>
      <c r="E40" s="21">
        <v>65.900000000000006</v>
      </c>
      <c r="F40" s="22">
        <v>89.9</v>
      </c>
      <c r="G40" s="21">
        <v>63.9</v>
      </c>
      <c r="H40" s="22">
        <v>109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75</v>
      </c>
      <c r="O40" s="22">
        <v>120</v>
      </c>
      <c r="P40" s="21"/>
      <c r="Q40" s="22"/>
      <c r="R40" s="21">
        <v>75</v>
      </c>
      <c r="S40" s="22">
        <v>120</v>
      </c>
      <c r="T40" s="10">
        <v>3</v>
      </c>
      <c r="U40" s="17">
        <f t="shared" si="3"/>
        <v>2</v>
      </c>
      <c r="V40" s="8">
        <f t="shared" si="4"/>
        <v>66.666666666666657</v>
      </c>
      <c r="W40" s="21">
        <v>80</v>
      </c>
      <c r="X40" s="22">
        <v>120</v>
      </c>
      <c r="Y40" s="21">
        <v>76</v>
      </c>
      <c r="Z40" s="22">
        <v>76</v>
      </c>
      <c r="AA40" s="21">
        <v>80</v>
      </c>
      <c r="AB40" s="22">
        <v>116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 t="s">
        <v>60</v>
      </c>
      <c r="AT40" s="22" t="s">
        <v>60</v>
      </c>
      <c r="AU40" s="10">
        <v>1</v>
      </c>
      <c r="AV40" s="18">
        <f t="shared" si="7"/>
        <v>0</v>
      </c>
      <c r="AW40" s="8">
        <f t="shared" si="8"/>
        <v>0</v>
      </c>
      <c r="AY40" s="14">
        <f t="shared" si="9"/>
        <v>64.900000000000006</v>
      </c>
      <c r="AZ40" s="14">
        <f t="shared" si="9"/>
        <v>99.45</v>
      </c>
      <c r="BA40" s="15">
        <f t="shared" si="10"/>
        <v>100</v>
      </c>
      <c r="BB40" s="14">
        <f t="shared" si="20"/>
        <v>75</v>
      </c>
      <c r="BC40" s="14">
        <f t="shared" si="20"/>
        <v>120</v>
      </c>
      <c r="BD40" s="15">
        <f t="shared" si="11"/>
        <v>66.666666666666657</v>
      </c>
      <c r="BE40" s="14">
        <f t="shared" si="19"/>
        <v>78.67</v>
      </c>
      <c r="BF40" s="14">
        <f t="shared" si="19"/>
        <v>104</v>
      </c>
      <c r="BG40" s="15">
        <f t="shared" si="12"/>
        <v>100</v>
      </c>
      <c r="BH40" s="15" t="str">
        <f t="shared" si="13"/>
        <v/>
      </c>
      <c r="BI40" s="15" t="str">
        <f t="shared" si="13"/>
        <v/>
      </c>
      <c r="BJ40" s="15">
        <f t="shared" si="14"/>
        <v>0</v>
      </c>
      <c r="BK40" s="15" t="str">
        <f t="shared" si="15"/>
        <v/>
      </c>
      <c r="BL40" s="15" t="str">
        <f t="shared" si="16"/>
        <v/>
      </c>
      <c r="BM40" s="15">
        <f t="shared" si="17"/>
        <v>0</v>
      </c>
      <c r="BN40" s="16">
        <f t="shared" si="18"/>
        <v>72.86</v>
      </c>
      <c r="BO40" s="16">
        <f t="shared" si="18"/>
        <v>107.82</v>
      </c>
    </row>
    <row r="41" spans="1:67">
      <c r="A41" s="19">
        <v>42825</v>
      </c>
      <c r="B41" s="11" t="s">
        <v>43</v>
      </c>
      <c r="C41" s="1">
        <v>36</v>
      </c>
      <c r="D41" s="6" t="s">
        <v>36</v>
      </c>
      <c r="E41" s="21">
        <v>45.9</v>
      </c>
      <c r="F41" s="22">
        <v>45.9</v>
      </c>
      <c r="G41" s="21">
        <v>44.9</v>
      </c>
      <c r="H41" s="22">
        <v>46.9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69</v>
      </c>
      <c r="O41" s="22">
        <v>69</v>
      </c>
      <c r="P41" s="21"/>
      <c r="Q41" s="22"/>
      <c r="R41" s="21">
        <v>69</v>
      </c>
      <c r="S41" s="22">
        <v>69</v>
      </c>
      <c r="T41" s="10">
        <v>3</v>
      </c>
      <c r="U41" s="17">
        <f t="shared" si="3"/>
        <v>2</v>
      </c>
      <c r="V41" s="8">
        <f t="shared" si="4"/>
        <v>66.666666666666657</v>
      </c>
      <c r="W41" s="21">
        <v>60</v>
      </c>
      <c r="X41" s="22">
        <v>60</v>
      </c>
      <c r="Y41" s="21">
        <v>69</v>
      </c>
      <c r="Z41" s="22">
        <v>69</v>
      </c>
      <c r="AA41" s="21">
        <v>61</v>
      </c>
      <c r="AB41" s="22">
        <v>61</v>
      </c>
      <c r="AC41" s="10">
        <v>3</v>
      </c>
      <c r="AD41" s="17">
        <f t="shared" si="5"/>
        <v>3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 t="s">
        <v>60</v>
      </c>
      <c r="AT41" s="22" t="s">
        <v>60</v>
      </c>
      <c r="AU41" s="10">
        <v>1</v>
      </c>
      <c r="AV41" s="18">
        <f t="shared" si="7"/>
        <v>0</v>
      </c>
      <c r="AW41" s="8">
        <f t="shared" si="8"/>
        <v>0</v>
      </c>
      <c r="AY41" s="14">
        <f t="shared" si="9"/>
        <v>45.4</v>
      </c>
      <c r="AZ41" s="14">
        <f t="shared" si="9"/>
        <v>46.4</v>
      </c>
      <c r="BA41" s="15">
        <f t="shared" si="10"/>
        <v>100</v>
      </c>
      <c r="BB41" s="14">
        <f t="shared" si="20"/>
        <v>69</v>
      </c>
      <c r="BC41" s="14">
        <f t="shared" si="20"/>
        <v>69</v>
      </c>
      <c r="BD41" s="15">
        <f t="shared" si="11"/>
        <v>66.666666666666657</v>
      </c>
      <c r="BE41" s="14">
        <f t="shared" si="19"/>
        <v>63.33</v>
      </c>
      <c r="BF41" s="14">
        <f t="shared" si="19"/>
        <v>63.33</v>
      </c>
      <c r="BG41" s="15">
        <f t="shared" si="12"/>
        <v>100</v>
      </c>
      <c r="BH41" s="15" t="str">
        <f t="shared" si="13"/>
        <v/>
      </c>
      <c r="BI41" s="15" t="str">
        <f t="shared" si="13"/>
        <v/>
      </c>
      <c r="BJ41" s="15">
        <f t="shared" si="14"/>
        <v>0</v>
      </c>
      <c r="BK41" s="15" t="str">
        <f t="shared" si="15"/>
        <v/>
      </c>
      <c r="BL41" s="15" t="str">
        <f t="shared" si="16"/>
        <v/>
      </c>
      <c r="BM41" s="15">
        <f t="shared" si="17"/>
        <v>0</v>
      </c>
      <c r="BN41" s="16">
        <f t="shared" si="18"/>
        <v>59.24</v>
      </c>
      <c r="BO41" s="16">
        <f t="shared" si="18"/>
        <v>59.58</v>
      </c>
    </row>
    <row r="42" spans="1:67">
      <c r="A42" s="19">
        <v>42825</v>
      </c>
      <c r="B42" s="11" t="s">
        <v>43</v>
      </c>
      <c r="C42" s="1">
        <v>37</v>
      </c>
      <c r="D42" s="6" t="s">
        <v>37</v>
      </c>
      <c r="E42" s="21">
        <v>89.9</v>
      </c>
      <c r="F42" s="22">
        <v>139</v>
      </c>
      <c r="G42" s="21">
        <v>139</v>
      </c>
      <c r="H42" s="22">
        <v>149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 t="s">
        <v>60</v>
      </c>
      <c r="O42" s="22" t="s">
        <v>60</v>
      </c>
      <c r="P42" s="21"/>
      <c r="Q42" s="22"/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>
        <v>50</v>
      </c>
      <c r="X42" s="22">
        <v>90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1</v>
      </c>
      <c r="AE42" s="8">
        <f t="shared" si="6"/>
        <v>33.333333333333329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 t="s">
        <v>60</v>
      </c>
      <c r="AT42" s="22" t="s">
        <v>60</v>
      </c>
      <c r="AU42" s="10">
        <v>1</v>
      </c>
      <c r="AV42" s="18">
        <f t="shared" si="7"/>
        <v>0</v>
      </c>
      <c r="AW42" s="8">
        <f t="shared" si="8"/>
        <v>0</v>
      </c>
      <c r="AY42" s="14">
        <f t="shared" si="9"/>
        <v>114.45</v>
      </c>
      <c r="AZ42" s="14">
        <f t="shared" si="9"/>
        <v>144</v>
      </c>
      <c r="BA42" s="15">
        <f t="shared" si="10"/>
        <v>100</v>
      </c>
      <c r="BB42" s="14" t="str">
        <f t="shared" si="20"/>
        <v/>
      </c>
      <c r="BC42" s="14" t="str">
        <f t="shared" si="20"/>
        <v/>
      </c>
      <c r="BD42" s="15">
        <f t="shared" si="11"/>
        <v>0</v>
      </c>
      <c r="BE42" s="14">
        <f t="shared" si="19"/>
        <v>50</v>
      </c>
      <c r="BF42" s="14">
        <f t="shared" si="19"/>
        <v>90</v>
      </c>
      <c r="BG42" s="15">
        <f t="shared" si="12"/>
        <v>33.333333333333329</v>
      </c>
      <c r="BH42" s="15" t="str">
        <f t="shared" si="13"/>
        <v/>
      </c>
      <c r="BI42" s="15" t="str">
        <f t="shared" si="13"/>
        <v/>
      </c>
      <c r="BJ42" s="15">
        <f t="shared" si="14"/>
        <v>0</v>
      </c>
      <c r="BK42" s="15" t="str">
        <f t="shared" si="15"/>
        <v/>
      </c>
      <c r="BL42" s="15" t="str">
        <f t="shared" si="16"/>
        <v/>
      </c>
      <c r="BM42" s="15">
        <f t="shared" si="17"/>
        <v>0</v>
      </c>
      <c r="BN42" s="16">
        <f t="shared" si="18"/>
        <v>82.23</v>
      </c>
      <c r="BO42" s="16">
        <f t="shared" si="18"/>
        <v>117</v>
      </c>
    </row>
    <row r="43" spans="1:67">
      <c r="A43" s="19">
        <v>42825</v>
      </c>
      <c r="B43" s="11" t="s">
        <v>43</v>
      </c>
      <c r="C43" s="1">
        <v>38</v>
      </c>
      <c r="D43" s="6" t="s">
        <v>38</v>
      </c>
      <c r="E43" s="21">
        <v>84.4</v>
      </c>
      <c r="F43" s="22">
        <v>84.4</v>
      </c>
      <c r="G43" s="21">
        <v>79.900000000000006</v>
      </c>
      <c r="H43" s="22">
        <v>89.9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125</v>
      </c>
      <c r="O43" s="22">
        <v>125</v>
      </c>
      <c r="P43" s="21"/>
      <c r="Q43" s="22"/>
      <c r="R43" s="21" t="s">
        <v>60</v>
      </c>
      <c r="S43" s="22" t="s">
        <v>60</v>
      </c>
      <c r="T43" s="10">
        <v>3</v>
      </c>
      <c r="U43" s="17">
        <f t="shared" si="3"/>
        <v>1</v>
      </c>
      <c r="V43" s="8">
        <f t="shared" si="4"/>
        <v>33.333333333333329</v>
      </c>
      <c r="W43" s="21">
        <v>90</v>
      </c>
      <c r="X43" s="22">
        <v>90</v>
      </c>
      <c r="Y43" s="21">
        <v>94</v>
      </c>
      <c r="Z43" s="22">
        <v>94</v>
      </c>
      <c r="AA43" s="21">
        <v>86</v>
      </c>
      <c r="AB43" s="22">
        <v>86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 t="s">
        <v>60</v>
      </c>
      <c r="AT43" s="22" t="s">
        <v>60</v>
      </c>
      <c r="AU43" s="10">
        <v>1</v>
      </c>
      <c r="AV43" s="18">
        <f t="shared" si="7"/>
        <v>0</v>
      </c>
      <c r="AW43" s="8">
        <f t="shared" si="8"/>
        <v>0</v>
      </c>
      <c r="AY43" s="14">
        <f t="shared" si="9"/>
        <v>82.15</v>
      </c>
      <c r="AZ43" s="14">
        <f t="shared" si="9"/>
        <v>87.15</v>
      </c>
      <c r="BA43" s="15">
        <f t="shared" si="10"/>
        <v>100</v>
      </c>
      <c r="BB43" s="14">
        <f t="shared" si="20"/>
        <v>125</v>
      </c>
      <c r="BC43" s="14">
        <f t="shared" si="20"/>
        <v>125</v>
      </c>
      <c r="BD43" s="15">
        <f t="shared" si="11"/>
        <v>33.333333333333329</v>
      </c>
      <c r="BE43" s="14">
        <f t="shared" si="19"/>
        <v>90</v>
      </c>
      <c r="BF43" s="14">
        <f t="shared" si="19"/>
        <v>90</v>
      </c>
      <c r="BG43" s="15">
        <f t="shared" si="12"/>
        <v>100</v>
      </c>
      <c r="BH43" s="15" t="str">
        <f t="shared" si="13"/>
        <v/>
      </c>
      <c r="BI43" s="15" t="str">
        <f t="shared" si="13"/>
        <v/>
      </c>
      <c r="BJ43" s="15">
        <f t="shared" si="14"/>
        <v>0</v>
      </c>
      <c r="BK43" s="15" t="str">
        <f t="shared" si="15"/>
        <v/>
      </c>
      <c r="BL43" s="15" t="str">
        <f t="shared" si="16"/>
        <v/>
      </c>
      <c r="BM43" s="15">
        <f t="shared" si="17"/>
        <v>0</v>
      </c>
      <c r="BN43" s="16">
        <f t="shared" si="18"/>
        <v>99.05</v>
      </c>
      <c r="BO43" s="16">
        <f t="shared" si="18"/>
        <v>100.72</v>
      </c>
    </row>
    <row r="44" spans="1:67">
      <c r="A44" s="19">
        <v>42825</v>
      </c>
      <c r="B44" s="11" t="s">
        <v>43</v>
      </c>
      <c r="C44" s="1">
        <v>39</v>
      </c>
      <c r="D44" s="6" t="s">
        <v>39</v>
      </c>
      <c r="E44" s="21">
        <v>119.9</v>
      </c>
      <c r="F44" s="22">
        <v>119.9</v>
      </c>
      <c r="G44" s="21">
        <v>129</v>
      </c>
      <c r="H44" s="22">
        <v>129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 t="s">
        <v>60</v>
      </c>
      <c r="O44" s="22" t="s">
        <v>60</v>
      </c>
      <c r="P44" s="21"/>
      <c r="Q44" s="22"/>
      <c r="R44" s="21" t="s">
        <v>60</v>
      </c>
      <c r="S44" s="22" t="s">
        <v>60</v>
      </c>
      <c r="T44" s="10">
        <v>3</v>
      </c>
      <c r="U44" s="17">
        <f t="shared" si="3"/>
        <v>0</v>
      </c>
      <c r="V44" s="8">
        <f t="shared" si="4"/>
        <v>0</v>
      </c>
      <c r="W44" s="21" t="s">
        <v>60</v>
      </c>
      <c r="X44" s="22" t="s">
        <v>60</v>
      </c>
      <c r="Y44" s="21" t="s">
        <v>60</v>
      </c>
      <c r="Z44" s="22" t="s">
        <v>60</v>
      </c>
      <c r="AA44" s="21" t="s">
        <v>60</v>
      </c>
      <c r="AB44" s="22" t="s">
        <v>60</v>
      </c>
      <c r="AC44" s="10">
        <v>3</v>
      </c>
      <c r="AD44" s="17">
        <f t="shared" si="5"/>
        <v>0</v>
      </c>
      <c r="AE44" s="8">
        <f t="shared" si="6"/>
        <v>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 t="s">
        <v>60</v>
      </c>
      <c r="AT44" s="22" t="s">
        <v>60</v>
      </c>
      <c r="AU44" s="10">
        <v>1</v>
      </c>
      <c r="AV44" s="18">
        <f t="shared" si="7"/>
        <v>0</v>
      </c>
      <c r="AW44" s="8">
        <f t="shared" si="8"/>
        <v>0</v>
      </c>
      <c r="AY44" s="14">
        <f t="shared" si="9"/>
        <v>124.45</v>
      </c>
      <c r="AZ44" s="14">
        <f t="shared" si="9"/>
        <v>124.45</v>
      </c>
      <c r="BA44" s="15">
        <f t="shared" si="10"/>
        <v>100</v>
      </c>
      <c r="BB44" s="14" t="str">
        <f t="shared" si="20"/>
        <v/>
      </c>
      <c r="BC44" s="14" t="str">
        <f t="shared" si="20"/>
        <v/>
      </c>
      <c r="BD44" s="15">
        <f t="shared" si="11"/>
        <v>0</v>
      </c>
      <c r="BE44" s="14" t="str">
        <f t="shared" si="19"/>
        <v/>
      </c>
      <c r="BF44" s="14" t="str">
        <f t="shared" si="19"/>
        <v/>
      </c>
      <c r="BG44" s="15">
        <f t="shared" si="12"/>
        <v>0</v>
      </c>
      <c r="BH44" s="15" t="str">
        <f t="shared" si="13"/>
        <v/>
      </c>
      <c r="BI44" s="15" t="str">
        <f t="shared" si="13"/>
        <v/>
      </c>
      <c r="BJ44" s="15">
        <f t="shared" si="14"/>
        <v>0</v>
      </c>
      <c r="BK44" s="15" t="str">
        <f t="shared" si="15"/>
        <v/>
      </c>
      <c r="BL44" s="15" t="str">
        <f t="shared" si="16"/>
        <v/>
      </c>
      <c r="BM44" s="15">
        <f t="shared" si="17"/>
        <v>0</v>
      </c>
      <c r="BN44" s="16">
        <f t="shared" si="18"/>
        <v>124.45</v>
      </c>
      <c r="BO44" s="16">
        <f t="shared" si="18"/>
        <v>124.45</v>
      </c>
    </row>
    <row r="45" spans="1:67">
      <c r="A45" s="19">
        <v>42825</v>
      </c>
      <c r="B45" s="11" t="s">
        <v>43</v>
      </c>
      <c r="C45" s="1">
        <v>40</v>
      </c>
      <c r="D45" s="6" t="s">
        <v>40</v>
      </c>
      <c r="E45" s="21">
        <v>35.200000000000003</v>
      </c>
      <c r="F45" s="22">
        <v>54.9</v>
      </c>
      <c r="G45" s="21">
        <v>36.9</v>
      </c>
      <c r="H45" s="22">
        <v>71.900000000000006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39</v>
      </c>
      <c r="O45" s="22">
        <v>39</v>
      </c>
      <c r="P45" s="21"/>
      <c r="Q45" s="22"/>
      <c r="R45" s="21">
        <v>39</v>
      </c>
      <c r="S45" s="22">
        <v>39</v>
      </c>
      <c r="T45" s="10">
        <v>3</v>
      </c>
      <c r="U45" s="17">
        <f t="shared" si="3"/>
        <v>2</v>
      </c>
      <c r="V45" s="8">
        <f t="shared" si="4"/>
        <v>66.666666666666657</v>
      </c>
      <c r="W45" s="21">
        <v>50</v>
      </c>
      <c r="X45" s="22">
        <v>50</v>
      </c>
      <c r="Y45" s="21">
        <v>49</v>
      </c>
      <c r="Z45" s="22">
        <v>49</v>
      </c>
      <c r="AA45" s="21">
        <v>45</v>
      </c>
      <c r="AB45" s="22">
        <v>45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 t="s">
        <v>60</v>
      </c>
      <c r="AT45" s="22" t="s">
        <v>60</v>
      </c>
      <c r="AU45" s="10">
        <v>1</v>
      </c>
      <c r="AV45" s="18">
        <f t="shared" si="7"/>
        <v>0</v>
      </c>
      <c r="AW45" s="8">
        <f t="shared" si="8"/>
        <v>0</v>
      </c>
      <c r="AY45" s="14">
        <f t="shared" si="9"/>
        <v>36.049999999999997</v>
      </c>
      <c r="AZ45" s="14">
        <f t="shared" si="9"/>
        <v>63.4</v>
      </c>
      <c r="BA45" s="15">
        <f t="shared" si="10"/>
        <v>100</v>
      </c>
      <c r="BB45" s="14">
        <f t="shared" si="20"/>
        <v>39</v>
      </c>
      <c r="BC45" s="14">
        <f t="shared" si="20"/>
        <v>39</v>
      </c>
      <c r="BD45" s="15">
        <f t="shared" si="11"/>
        <v>66.666666666666657</v>
      </c>
      <c r="BE45" s="14">
        <f t="shared" si="19"/>
        <v>48</v>
      </c>
      <c r="BF45" s="14">
        <f t="shared" si="19"/>
        <v>48</v>
      </c>
      <c r="BG45" s="15">
        <f t="shared" si="12"/>
        <v>100</v>
      </c>
      <c r="BH45" s="15" t="str">
        <f t="shared" si="13"/>
        <v/>
      </c>
      <c r="BI45" s="15" t="str">
        <f t="shared" si="13"/>
        <v/>
      </c>
      <c r="BJ45" s="15">
        <f t="shared" si="14"/>
        <v>0</v>
      </c>
      <c r="BK45" s="15" t="str">
        <f t="shared" si="15"/>
        <v/>
      </c>
      <c r="BL45" s="15" t="str">
        <f t="shared" si="16"/>
        <v/>
      </c>
      <c r="BM45" s="15">
        <f t="shared" si="17"/>
        <v>0</v>
      </c>
      <c r="BN45" s="16">
        <f t="shared" si="18"/>
        <v>41.02</v>
      </c>
      <c r="BO45" s="16">
        <f t="shared" si="18"/>
        <v>50.13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mergeCells count="47">
    <mergeCell ref="B3:B5"/>
    <mergeCell ref="A3:A5"/>
    <mergeCell ref="E4:F4"/>
    <mergeCell ref="D3:D5"/>
    <mergeCell ref="C3:C5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2017-09-26T16:48:02Z</dcterms:modified>
</cp:coreProperties>
</file>