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23" i="1"/>
  <c r="D23" s="1"/>
  <c r="H23" s="1"/>
  <c r="E22"/>
  <c r="D22" s="1"/>
  <c r="H22" s="1"/>
  <c r="E21"/>
  <c r="D21"/>
  <c r="H21" s="1"/>
  <c r="E20"/>
  <c r="D20"/>
  <c r="H20" s="1"/>
  <c r="E19"/>
  <c r="D19" s="1"/>
  <c r="H19" s="1"/>
  <c r="E18"/>
  <c r="D18" s="1"/>
  <c r="H17"/>
  <c r="G16"/>
  <c r="F16"/>
  <c r="E16"/>
  <c r="E15"/>
  <c r="D15" s="1"/>
  <c r="H15" s="1"/>
  <c r="E14"/>
  <c r="D14" s="1"/>
  <c r="H14" s="1"/>
  <c r="E13"/>
  <c r="D13" s="1"/>
  <c r="E12"/>
  <c r="D12"/>
  <c r="H12" s="1"/>
  <c r="G11"/>
  <c r="F11"/>
  <c r="E11"/>
  <c r="E10"/>
  <c r="D10" s="1"/>
  <c r="H10" s="1"/>
  <c r="E9"/>
  <c r="D9" s="1"/>
  <c r="H9" s="1"/>
  <c r="E8"/>
  <c r="D8" s="1"/>
  <c r="H8" s="1"/>
  <c r="E7"/>
  <c r="D7" s="1"/>
  <c r="H7" s="1"/>
  <c r="E6"/>
  <c r="D6" s="1"/>
  <c r="G5"/>
  <c r="G24" s="1"/>
  <c r="F5"/>
  <c r="F24" s="1"/>
  <c r="E5"/>
  <c r="E24" s="1"/>
  <c r="H6" l="1"/>
  <c r="H5" s="1"/>
  <c r="D5"/>
  <c r="G25"/>
  <c r="G26"/>
  <c r="G27"/>
  <c r="F26"/>
  <c r="F27"/>
  <c r="F25"/>
  <c r="H13"/>
  <c r="H11" s="1"/>
  <c r="D11"/>
  <c r="E25"/>
  <c r="E26"/>
  <c r="E27" s="1"/>
  <c r="H18"/>
  <c r="H16" s="1"/>
  <c r="D16"/>
  <c r="D24" l="1"/>
  <c r="H24" l="1"/>
  <c r="D25"/>
  <c r="D27" s="1"/>
  <c r="D26"/>
  <c r="H25" l="1"/>
  <c r="H27" s="1"/>
  <c r="H26"/>
</calcChain>
</file>

<file path=xl/sharedStrings.xml><?xml version="1.0" encoding="utf-8"?>
<sst xmlns="http://schemas.openxmlformats.org/spreadsheetml/2006/main" count="39" uniqueCount="39">
  <si>
    <t xml:space="preserve">                                Финансовый результат  по содержанию и ремонту</t>
  </si>
  <si>
    <t xml:space="preserve">          мест общего пользования многоквартирного  жилого дома по адресу:</t>
  </si>
  <si>
    <t>2014 год</t>
  </si>
  <si>
    <t>№ п/п</t>
  </si>
  <si>
    <t>Виды расходов, работ (услуг)</t>
  </si>
  <si>
    <t>стоимость в год, руб.</t>
  </si>
  <si>
    <t>стоимость в мес., руб.</t>
  </si>
  <si>
    <t>на 1 кв. м. в месяц</t>
  </si>
  <si>
    <t>результат выполнения</t>
  </si>
  <si>
    <t xml:space="preserve">отклонения </t>
  </si>
  <si>
    <t>Содержание, в т.ч.</t>
  </si>
  <si>
    <t xml:space="preserve"> сварщик</t>
  </si>
  <si>
    <t xml:space="preserve"> электрик</t>
  </si>
  <si>
    <t xml:space="preserve"> сантехник</t>
  </si>
  <si>
    <t>подсобный рабочий</t>
  </si>
  <si>
    <t>аварийная служба</t>
  </si>
  <si>
    <t>текущий ремонт, содержание в т. ч.</t>
  </si>
  <si>
    <t>проверка дымоходов, вентканалов</t>
  </si>
  <si>
    <t>дератизация</t>
  </si>
  <si>
    <t>материалы</t>
  </si>
  <si>
    <t>подготовка к зиме</t>
  </si>
  <si>
    <t>обязательные платежи, в т.ч.</t>
  </si>
  <si>
    <t>техническое обслуживание ВДГО</t>
  </si>
  <si>
    <t>транспорт</t>
  </si>
  <si>
    <t>охрана туда</t>
  </si>
  <si>
    <t>аттестация рабочих мест</t>
  </si>
  <si>
    <t>ауп</t>
  </si>
  <si>
    <t>услуги банка, почты</t>
  </si>
  <si>
    <t>сбор, вывоз и захоронение ТБО</t>
  </si>
  <si>
    <t>Итого затрат</t>
  </si>
  <si>
    <t>УСН</t>
  </si>
  <si>
    <t>Всего затрат</t>
  </si>
  <si>
    <t>начислено за 2014 год</t>
  </si>
  <si>
    <t>оплачено за 2014 год</t>
  </si>
  <si>
    <t>задолженность</t>
  </si>
  <si>
    <t>Гл. бухгалтер                             Л. Г. Леонтьева</t>
  </si>
  <si>
    <t>Директор                                   А. И. Савченко</t>
  </si>
  <si>
    <t>п. Батецкий, ул. Первомайская, д. 37</t>
  </si>
  <si>
    <t>рентабельность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</si>
</sst>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Border="1"/>
    <xf numFmtId="2" fontId="2" fillId="0" borderId="1" xfId="0" applyNumberFormat="1" applyFont="1" applyBorder="1"/>
    <xf numFmtId="0" fontId="1" fillId="0" borderId="1" xfId="0" quotePrefix="1" applyFont="1" applyBorder="1"/>
    <xf numFmtId="2" fontId="1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0" fontId="4" fillId="0" borderId="1" xfId="0" applyFont="1" applyBorder="1"/>
    <xf numFmtId="2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A31" sqref="A31:I31"/>
    </sheetView>
  </sheetViews>
  <sheetFormatPr defaultRowHeight="15"/>
  <cols>
    <col min="1" max="1" width="6" customWidth="1"/>
    <col min="2" max="2" width="48" customWidth="1"/>
    <col min="3" max="3" width="6.85546875" customWidth="1"/>
    <col min="4" max="4" width="18" customWidth="1"/>
    <col min="5" max="5" width="12" customWidth="1"/>
    <col min="7" max="7" width="15" customWidth="1"/>
    <col min="8" max="8" width="13.7109375" customWidth="1"/>
  </cols>
  <sheetData>
    <row r="1" spans="1:9" ht="15.75">
      <c r="A1" s="1" t="s">
        <v>0</v>
      </c>
      <c r="B1" s="1"/>
      <c r="C1" s="1"/>
      <c r="D1" s="1"/>
      <c r="E1" s="1"/>
      <c r="F1" s="1"/>
      <c r="G1" s="2"/>
      <c r="H1" s="2"/>
      <c r="I1" s="2"/>
    </row>
    <row r="2" spans="1:9" ht="15.75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18">
      <c r="A3" s="5" t="s">
        <v>37</v>
      </c>
      <c r="B3" s="5"/>
      <c r="C3" s="5">
        <v>1284.5</v>
      </c>
      <c r="D3" s="6"/>
      <c r="E3" s="6"/>
      <c r="F3" s="7" t="s">
        <v>2</v>
      </c>
    </row>
    <row r="4" spans="1:9" ht="45">
      <c r="A4" s="8" t="s">
        <v>3</v>
      </c>
      <c r="B4" s="9" t="s">
        <v>4</v>
      </c>
      <c r="C4" s="8"/>
      <c r="D4" s="8" t="s">
        <v>5</v>
      </c>
      <c r="E4" s="8" t="s">
        <v>6</v>
      </c>
      <c r="F4" s="8" t="s">
        <v>7</v>
      </c>
      <c r="G4" s="10" t="s">
        <v>8</v>
      </c>
      <c r="H4" s="10" t="s">
        <v>9</v>
      </c>
    </row>
    <row r="5" spans="1:9" ht="15.75">
      <c r="A5" s="11">
        <v>1</v>
      </c>
      <c r="B5" s="12" t="s">
        <v>10</v>
      </c>
      <c r="C5" s="13"/>
      <c r="D5" s="13">
        <f>SUM(D6:D10)</f>
        <v>45317.16</v>
      </c>
      <c r="E5" s="13">
        <f>SUM(E6:E10)</f>
        <v>35.28</v>
      </c>
      <c r="F5" s="13">
        <f>SUM(F6:F10)</f>
        <v>2.94</v>
      </c>
      <c r="G5" s="13">
        <f>SUM(G6:G10)</f>
        <v>45715.369999999995</v>
      </c>
      <c r="H5" s="13">
        <f>SUM(H6:H10)</f>
        <v>-398.20999999999913</v>
      </c>
    </row>
    <row r="6" spans="1:9" ht="15.75">
      <c r="A6" s="11"/>
      <c r="B6" s="14" t="s">
        <v>11</v>
      </c>
      <c r="C6" s="15"/>
      <c r="D6" s="15">
        <f>SUM(E6*1284.5)</f>
        <v>12022.92</v>
      </c>
      <c r="E6" s="15">
        <f>SUM(F6*12)</f>
        <v>9.36</v>
      </c>
      <c r="F6" s="15">
        <v>0.78</v>
      </c>
      <c r="G6" s="16">
        <v>13551.48</v>
      </c>
      <c r="H6" s="17">
        <f>D6-G6</f>
        <v>-1528.5599999999995</v>
      </c>
    </row>
    <row r="7" spans="1:9" ht="15.75">
      <c r="A7" s="11"/>
      <c r="B7" s="14" t="s">
        <v>12</v>
      </c>
      <c r="C7" s="15"/>
      <c r="D7" s="15">
        <f>SUM(E7*1284.5)</f>
        <v>6628.02</v>
      </c>
      <c r="E7" s="15">
        <f>SUM(F7*12)</f>
        <v>5.16</v>
      </c>
      <c r="F7" s="15">
        <v>0.43</v>
      </c>
      <c r="G7" s="16">
        <v>7257.43</v>
      </c>
      <c r="H7" s="17">
        <f>D7-G7</f>
        <v>-629.40999999999985</v>
      </c>
    </row>
    <row r="8" spans="1:9" ht="15.75">
      <c r="A8" s="11"/>
      <c r="B8" s="14" t="s">
        <v>13</v>
      </c>
      <c r="C8" s="15"/>
      <c r="D8" s="15">
        <f>SUM(E8*1284.5)</f>
        <v>16338.84</v>
      </c>
      <c r="E8" s="15">
        <f>SUM(F8*12)</f>
        <v>12.72</v>
      </c>
      <c r="F8" s="15">
        <v>1.06</v>
      </c>
      <c r="G8" s="16">
        <v>16634.28</v>
      </c>
      <c r="H8" s="17">
        <f>D8-G8</f>
        <v>-295.43999999999869</v>
      </c>
    </row>
    <row r="9" spans="1:9" ht="15.75">
      <c r="A9" s="11"/>
      <c r="B9" s="11" t="s">
        <v>14</v>
      </c>
      <c r="C9" s="15"/>
      <c r="D9" s="15">
        <f>SUM(E9*1284.5)</f>
        <v>5394.8999999999987</v>
      </c>
      <c r="E9" s="15">
        <f>SUM(F9*12)</f>
        <v>4.1999999999999993</v>
      </c>
      <c r="F9" s="15">
        <v>0.35</v>
      </c>
      <c r="G9" s="16">
        <v>3339.7</v>
      </c>
      <c r="H9" s="17">
        <f>D9-G9</f>
        <v>2055.1999999999989</v>
      </c>
    </row>
    <row r="10" spans="1:9" ht="15.75">
      <c r="A10" s="11"/>
      <c r="B10" s="11" t="s">
        <v>15</v>
      </c>
      <c r="C10" s="15"/>
      <c r="D10" s="15">
        <f>SUM(E10*1284.5)</f>
        <v>4932.4799999999996</v>
      </c>
      <c r="E10" s="15">
        <f>SUM(F10*12)</f>
        <v>3.84</v>
      </c>
      <c r="F10" s="15">
        <v>0.32</v>
      </c>
      <c r="G10" s="16">
        <v>4932.4799999999996</v>
      </c>
      <c r="H10" s="17">
        <f>D10-G10</f>
        <v>0</v>
      </c>
    </row>
    <row r="11" spans="1:9" ht="15.75">
      <c r="A11" s="11">
        <v>2</v>
      </c>
      <c r="B11" s="12" t="s">
        <v>16</v>
      </c>
      <c r="C11" s="13"/>
      <c r="D11" s="13">
        <f>SUM(C12:D15)</f>
        <v>18188.52</v>
      </c>
      <c r="E11" s="13">
        <f>SUM(E12:E15)</f>
        <v>14.16</v>
      </c>
      <c r="F11" s="13">
        <f>SUM(F12:F15)</f>
        <v>1.18</v>
      </c>
      <c r="G11" s="13">
        <f>SUM(G12:G15)</f>
        <v>69445.75</v>
      </c>
      <c r="H11" s="13">
        <f>SUM(H12:H15)</f>
        <v>-51257.23</v>
      </c>
    </row>
    <row r="12" spans="1:9" ht="15.75">
      <c r="A12" s="11"/>
      <c r="B12" s="18" t="s">
        <v>17</v>
      </c>
      <c r="C12" s="19"/>
      <c r="D12" s="15">
        <f>E12*1284.5</f>
        <v>1849.6799999999998</v>
      </c>
      <c r="E12" s="15">
        <f>F12*12</f>
        <v>1.44</v>
      </c>
      <c r="F12" s="15">
        <v>0.12</v>
      </c>
      <c r="G12" s="16"/>
      <c r="H12" s="17">
        <f>D12-G12</f>
        <v>1849.6799999999998</v>
      </c>
    </row>
    <row r="13" spans="1:9" ht="15.75">
      <c r="A13" s="11"/>
      <c r="B13" s="18" t="s">
        <v>18</v>
      </c>
      <c r="C13" s="19"/>
      <c r="D13" s="15">
        <f>E13*1284.5</f>
        <v>616.55999999999995</v>
      </c>
      <c r="E13" s="15">
        <f>F13*12</f>
        <v>0.48</v>
      </c>
      <c r="F13" s="15">
        <v>0.04</v>
      </c>
      <c r="G13" s="16"/>
      <c r="H13" s="17">
        <f>D13-G13</f>
        <v>616.55999999999995</v>
      </c>
    </row>
    <row r="14" spans="1:9" ht="15.75">
      <c r="A14" s="11"/>
      <c r="B14" s="11" t="s">
        <v>19</v>
      </c>
      <c r="C14" s="19"/>
      <c r="D14" s="15">
        <f>E14*1284.5</f>
        <v>6782.1600000000008</v>
      </c>
      <c r="E14" s="15">
        <f>F14*12</f>
        <v>5.28</v>
      </c>
      <c r="F14" s="15">
        <v>0.44</v>
      </c>
      <c r="G14" s="16">
        <v>11866</v>
      </c>
      <c r="H14" s="17">
        <f>D14-G14</f>
        <v>-5083.8399999999992</v>
      </c>
    </row>
    <row r="15" spans="1:9" ht="15.75">
      <c r="A15" s="11"/>
      <c r="B15" s="11" t="s">
        <v>20</v>
      </c>
      <c r="C15" s="19"/>
      <c r="D15" s="15">
        <f>E15*1284.5</f>
        <v>8940.119999999999</v>
      </c>
      <c r="E15" s="15">
        <f>F15*12</f>
        <v>6.9599999999999991</v>
      </c>
      <c r="F15" s="15">
        <v>0.57999999999999996</v>
      </c>
      <c r="G15" s="16">
        <v>57579.75</v>
      </c>
      <c r="H15" s="17">
        <f>D15-G15</f>
        <v>-48639.630000000005</v>
      </c>
    </row>
    <row r="16" spans="1:9" ht="15.75">
      <c r="A16" s="11">
        <v>3</v>
      </c>
      <c r="B16" s="12" t="s">
        <v>21</v>
      </c>
      <c r="C16" s="13"/>
      <c r="D16" s="13">
        <f>SUM(D17:D23)</f>
        <v>147974.39999999999</v>
      </c>
      <c r="E16" s="13">
        <f>SUM(E17:E23)</f>
        <v>115.2</v>
      </c>
      <c r="F16" s="13">
        <f>SUM(F17:F23)</f>
        <v>9.6</v>
      </c>
      <c r="G16" s="13">
        <f>SUM(G17:G23)</f>
        <v>145392.56</v>
      </c>
      <c r="H16" s="13">
        <f>SUM(H17:H23)</f>
        <v>2581.8400000000038</v>
      </c>
    </row>
    <row r="17" spans="1:8" ht="15.75">
      <c r="A17" s="11"/>
      <c r="B17" s="11" t="s">
        <v>22</v>
      </c>
      <c r="C17" s="15"/>
      <c r="D17" s="15">
        <v>11714.64</v>
      </c>
      <c r="E17" s="15">
        <v>9.1199999999999992</v>
      </c>
      <c r="F17" s="15">
        <v>0.76</v>
      </c>
      <c r="G17" s="16">
        <v>11714.64</v>
      </c>
      <c r="H17" s="17">
        <f>D17-G17</f>
        <v>0</v>
      </c>
    </row>
    <row r="18" spans="1:8" ht="15.75">
      <c r="A18" s="11"/>
      <c r="B18" s="11" t="s">
        <v>23</v>
      </c>
      <c r="C18" s="15"/>
      <c r="D18" s="15">
        <f t="shared" ref="D18:D23" si="0">E18*1284.5</f>
        <v>10635.66</v>
      </c>
      <c r="E18" s="15">
        <f t="shared" ref="E18:E23" si="1">F18*12</f>
        <v>8.2799999999999994</v>
      </c>
      <c r="F18" s="15">
        <v>0.69</v>
      </c>
      <c r="G18" s="16">
        <v>4418.68</v>
      </c>
      <c r="H18" s="17">
        <f t="shared" ref="H18:H24" si="2">D18-G18</f>
        <v>6216.98</v>
      </c>
    </row>
    <row r="19" spans="1:8" ht="15.75">
      <c r="A19" s="11"/>
      <c r="B19" s="11" t="s">
        <v>24</v>
      </c>
      <c r="C19" s="15"/>
      <c r="D19" s="15">
        <f t="shared" si="0"/>
        <v>1078.98</v>
      </c>
      <c r="E19" s="15">
        <f t="shared" si="1"/>
        <v>0.84000000000000008</v>
      </c>
      <c r="F19" s="15">
        <v>7.0000000000000007E-2</v>
      </c>
      <c r="G19" s="16">
        <v>333.97</v>
      </c>
      <c r="H19" s="17">
        <f t="shared" si="2"/>
        <v>745.01</v>
      </c>
    </row>
    <row r="20" spans="1:8" ht="15.75">
      <c r="A20" s="11"/>
      <c r="B20" s="11" t="s">
        <v>25</v>
      </c>
      <c r="C20" s="15"/>
      <c r="D20" s="15">
        <f t="shared" si="0"/>
        <v>1078.98</v>
      </c>
      <c r="E20" s="15">
        <f t="shared" si="1"/>
        <v>0.84000000000000008</v>
      </c>
      <c r="F20" s="15">
        <v>7.0000000000000007E-2</v>
      </c>
      <c r="G20" s="16"/>
      <c r="H20" s="17">
        <f t="shared" si="2"/>
        <v>1078.98</v>
      </c>
    </row>
    <row r="21" spans="1:8" ht="15.75">
      <c r="A21" s="11"/>
      <c r="B21" s="11" t="s">
        <v>26</v>
      </c>
      <c r="C21" s="15"/>
      <c r="D21" s="15">
        <f t="shared" si="0"/>
        <v>75220.320000000007</v>
      </c>
      <c r="E21" s="15">
        <f t="shared" si="1"/>
        <v>58.56</v>
      </c>
      <c r="F21" s="15">
        <v>4.88</v>
      </c>
      <c r="G21" s="16">
        <v>77737.94</v>
      </c>
      <c r="H21" s="17">
        <f t="shared" si="2"/>
        <v>-2517.6199999999953</v>
      </c>
    </row>
    <row r="22" spans="1:8" ht="15.75">
      <c r="A22" s="11"/>
      <c r="B22" s="11" t="s">
        <v>27</v>
      </c>
      <c r="C22" s="15"/>
      <c r="D22" s="15">
        <f t="shared" si="0"/>
        <v>5240.76</v>
      </c>
      <c r="E22" s="15">
        <f t="shared" si="1"/>
        <v>4.08</v>
      </c>
      <c r="F22" s="15">
        <v>0.34</v>
      </c>
      <c r="G22" s="16">
        <v>8182.27</v>
      </c>
      <c r="H22" s="17">
        <f t="shared" si="2"/>
        <v>-2941.51</v>
      </c>
    </row>
    <row r="23" spans="1:8" ht="15.75">
      <c r="A23" s="11"/>
      <c r="B23" s="11" t="s">
        <v>28</v>
      </c>
      <c r="C23" s="15"/>
      <c r="D23" s="15">
        <f t="shared" si="0"/>
        <v>43005.060000000005</v>
      </c>
      <c r="E23" s="15">
        <f t="shared" si="1"/>
        <v>33.480000000000004</v>
      </c>
      <c r="F23" s="15">
        <v>2.79</v>
      </c>
      <c r="G23" s="16">
        <v>43005.06</v>
      </c>
      <c r="H23" s="17">
        <f t="shared" si="2"/>
        <v>0</v>
      </c>
    </row>
    <row r="24" spans="1:8" ht="15.75">
      <c r="A24" s="11"/>
      <c r="B24" s="12" t="s">
        <v>29</v>
      </c>
      <c r="C24" s="15"/>
      <c r="D24" s="15">
        <f>SUM(D5+D11+D16)</f>
        <v>211480.08000000002</v>
      </c>
      <c r="E24" s="15">
        <f>SUM(E5+E11+E16)</f>
        <v>164.64</v>
      </c>
      <c r="F24" s="15">
        <f>SUM(F5+F11+F16)</f>
        <v>13.719999999999999</v>
      </c>
      <c r="G24" s="15">
        <f>SUM(G5+G11+G16)</f>
        <v>260553.68</v>
      </c>
      <c r="H24" s="17">
        <f t="shared" si="2"/>
        <v>-49073.599999999977</v>
      </c>
    </row>
    <row r="25" spans="1:8" ht="15.75">
      <c r="A25" s="11">
        <v>6</v>
      </c>
      <c r="B25" s="12" t="s">
        <v>38</v>
      </c>
      <c r="C25" s="15"/>
      <c r="D25" s="15">
        <f>SUM(D24*0.05)</f>
        <v>10574.004000000001</v>
      </c>
      <c r="E25" s="15">
        <f>SUM(E24*0.05)</f>
        <v>8.2319999999999993</v>
      </c>
      <c r="F25" s="15">
        <f>SUM(F24*0.05)</f>
        <v>0.68599999999999994</v>
      </c>
      <c r="G25" s="15">
        <f>SUM(G24*0.05)</f>
        <v>13027.684000000001</v>
      </c>
      <c r="H25" s="15">
        <f>SUM(H24*0.05)</f>
        <v>-2453.6799999999989</v>
      </c>
    </row>
    <row r="26" spans="1:8" ht="15.75">
      <c r="A26" s="11">
        <v>7</v>
      </c>
      <c r="B26" s="12" t="s">
        <v>30</v>
      </c>
      <c r="C26" s="15"/>
      <c r="D26" s="15">
        <f>SUM(D24*0.01)</f>
        <v>2114.8008</v>
      </c>
      <c r="E26" s="15">
        <f>SUM(E24*0.01)</f>
        <v>1.6463999999999999</v>
      </c>
      <c r="F26" s="15">
        <f>SUM(F24*0.01)</f>
        <v>0.13719999999999999</v>
      </c>
      <c r="G26" s="15">
        <f>SUM(G24*0.01)</f>
        <v>2605.5367999999999</v>
      </c>
      <c r="H26" s="15">
        <f>SUM(H24*0.01)</f>
        <v>-490.73599999999976</v>
      </c>
    </row>
    <row r="27" spans="1:8" ht="15.75">
      <c r="A27" s="11">
        <v>8</v>
      </c>
      <c r="B27" s="12" t="s">
        <v>31</v>
      </c>
      <c r="C27" s="13"/>
      <c r="D27" s="13">
        <f>SUM(D24+D25+D26)</f>
        <v>224168.88480000003</v>
      </c>
      <c r="E27" s="13">
        <f>SUM(E24+E25+E26)</f>
        <v>174.51839999999999</v>
      </c>
      <c r="F27" s="15">
        <f>SUM(F24:F26)</f>
        <v>14.543199999999999</v>
      </c>
      <c r="G27" s="15">
        <f>SUM(G24:G26)</f>
        <v>276186.9008</v>
      </c>
      <c r="H27" s="13">
        <f>SUM(H24:H26)</f>
        <v>-52018.015999999974</v>
      </c>
    </row>
    <row r="28" spans="1:8" ht="15.75">
      <c r="A28" s="11"/>
      <c r="B28" s="12" t="s">
        <v>32</v>
      </c>
      <c r="C28" s="13"/>
      <c r="D28" s="13"/>
      <c r="E28" s="13"/>
      <c r="F28" s="15"/>
      <c r="G28" s="15"/>
      <c r="H28" s="19">
        <v>224119.44</v>
      </c>
    </row>
    <row r="29" spans="1:8" ht="15.75">
      <c r="A29" s="11"/>
      <c r="B29" s="12" t="s">
        <v>33</v>
      </c>
      <c r="C29" s="13"/>
      <c r="D29" s="13"/>
      <c r="E29" s="13"/>
      <c r="F29" s="15"/>
      <c r="G29" s="15"/>
      <c r="H29" s="19">
        <v>214245.82</v>
      </c>
    </row>
    <row r="30" spans="1:8" ht="15.75">
      <c r="A30" s="16"/>
      <c r="B30" s="12" t="s">
        <v>34</v>
      </c>
      <c r="C30" s="11"/>
      <c r="D30" s="11"/>
      <c r="E30" s="11"/>
      <c r="F30" s="11"/>
      <c r="G30" s="16"/>
      <c r="H30" s="12">
        <v>42890.42</v>
      </c>
    </row>
    <row r="31" spans="1:8" ht="15.75">
      <c r="A31" s="11"/>
      <c r="B31" s="12"/>
      <c r="C31" s="11"/>
      <c r="D31" s="11"/>
      <c r="E31" s="11"/>
      <c r="F31" s="11"/>
      <c r="G31" s="16"/>
      <c r="H31" s="12"/>
    </row>
    <row r="32" spans="1:8" ht="15.75">
      <c r="A32" s="6"/>
      <c r="B32" s="6"/>
      <c r="C32" s="6"/>
      <c r="D32" s="6"/>
      <c r="E32" s="6"/>
      <c r="F32" s="6"/>
    </row>
    <row r="33" spans="1:6" ht="15.75">
      <c r="A33" s="6"/>
      <c r="B33" s="6" t="s">
        <v>36</v>
      </c>
      <c r="C33" s="6"/>
      <c r="D33" s="6"/>
      <c r="E33" s="6"/>
      <c r="F33" s="6"/>
    </row>
    <row r="36" spans="1:6" ht="15.75">
      <c r="B36" s="6" t="s">
        <v>35</v>
      </c>
      <c r="C36" s="6"/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2015-03-20T06:12:55Z</dcterms:created>
  <dcterms:modified xsi:type="dcterms:W3CDTF">2015-03-20T06:23:18Z</dcterms:modified>
</cp:coreProperties>
</file>