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05" windowWidth="15480" windowHeight="804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55" i="1"/>
  <c r="K55"/>
  <c r="J55"/>
  <c r="K54"/>
  <c r="K53"/>
  <c r="L52"/>
  <c r="K52"/>
  <c r="J52"/>
  <c r="K51"/>
  <c r="K50"/>
  <c r="K49"/>
  <c r="K48"/>
  <c r="K47"/>
  <c r="L46"/>
  <c r="K46"/>
  <c r="J46"/>
  <c r="K45"/>
  <c r="K44"/>
  <c r="K43"/>
  <c r="K42"/>
  <c r="K41"/>
  <c r="L40"/>
  <c r="K40"/>
  <c r="J40"/>
  <c r="K39"/>
  <c r="L38"/>
  <c r="K38"/>
  <c r="J38"/>
  <c r="K37"/>
  <c r="K36"/>
  <c r="L35"/>
  <c r="K35"/>
  <c r="J35"/>
  <c r="K34"/>
  <c r="K33"/>
  <c r="L32"/>
  <c r="K32"/>
  <c r="J32"/>
  <c r="K31"/>
  <c r="K30"/>
  <c r="L29"/>
  <c r="K29"/>
  <c r="J29"/>
  <c r="K28"/>
  <c r="K27"/>
  <c r="K26"/>
  <c r="K25"/>
  <c r="L24"/>
  <c r="K24"/>
  <c r="J24"/>
  <c r="L23"/>
  <c r="K23"/>
  <c r="J23"/>
  <c r="L22"/>
  <c r="K22"/>
  <c r="J22"/>
  <c r="L21"/>
  <c r="K21"/>
  <c r="J21"/>
  <c r="K20"/>
  <c r="K19"/>
  <c r="K18"/>
  <c r="K17"/>
  <c r="L145"/>
  <c r="K145"/>
  <c r="J145"/>
  <c r="K144"/>
  <c r="K143"/>
  <c r="K142"/>
  <c r="K141"/>
  <c r="L140"/>
  <c r="K140"/>
  <c r="J140"/>
  <c r="K139"/>
  <c r="K138"/>
  <c r="K137"/>
  <c r="K136"/>
  <c r="K135"/>
  <c r="L134"/>
  <c r="K134"/>
  <c r="J134"/>
  <c r="K133"/>
  <c r="K132"/>
  <c r="K131"/>
  <c r="L130"/>
  <c r="K130"/>
  <c r="J130"/>
  <c r="K129"/>
  <c r="K128"/>
  <c r="K127"/>
  <c r="K126"/>
  <c r="L125"/>
  <c r="K125"/>
  <c r="J125"/>
  <c r="K124"/>
  <c r="K123"/>
  <c r="K122"/>
  <c r="K121"/>
  <c r="L120"/>
  <c r="K120"/>
  <c r="J120"/>
  <c r="K119"/>
  <c r="K118"/>
  <c r="K117"/>
  <c r="L116"/>
  <c r="K116"/>
  <c r="J116"/>
  <c r="K115"/>
  <c r="K114"/>
  <c r="K113"/>
  <c r="L112"/>
  <c r="K112"/>
  <c r="J112"/>
  <c r="K111"/>
  <c r="K110"/>
  <c r="K109"/>
  <c r="L108"/>
  <c r="K108"/>
  <c r="J108"/>
  <c r="K107"/>
  <c r="K106"/>
  <c r="K105"/>
  <c r="L104"/>
  <c r="K104"/>
  <c r="J104"/>
  <c r="K103"/>
  <c r="K102"/>
  <c r="K101"/>
  <c r="L100"/>
  <c r="K100"/>
  <c r="J100"/>
  <c r="K99"/>
  <c r="K98"/>
  <c r="K97"/>
  <c r="L96"/>
  <c r="K96"/>
  <c r="J96"/>
  <c r="K95"/>
  <c r="K94"/>
  <c r="K93"/>
  <c r="L92"/>
  <c r="K92"/>
  <c r="J92"/>
  <c r="K91"/>
  <c r="K90"/>
  <c r="K89"/>
  <c r="L88"/>
  <c r="K88"/>
  <c r="J88"/>
  <c r="K87"/>
  <c r="K86"/>
  <c r="K85"/>
  <c r="K84"/>
  <c r="K83"/>
  <c r="L82"/>
  <c r="K82"/>
  <c r="J82"/>
  <c r="K81"/>
  <c r="K80"/>
  <c r="K79"/>
  <c r="K78"/>
  <c r="K77"/>
  <c r="L76"/>
  <c r="K76"/>
  <c r="J76"/>
  <c r="K75"/>
  <c r="K74"/>
  <c r="K73"/>
  <c r="K72"/>
  <c r="L71"/>
  <c r="K71"/>
  <c r="J71"/>
  <c r="K70"/>
  <c r="K69"/>
  <c r="K68"/>
  <c r="K67"/>
  <c r="K66"/>
  <c r="L167"/>
  <c r="K167"/>
  <c r="J167"/>
  <c r="K166"/>
  <c r="K165"/>
  <c r="K164"/>
  <c r="L163"/>
  <c r="K163"/>
  <c r="J163"/>
  <c r="K162"/>
  <c r="K161"/>
  <c r="K160"/>
  <c r="L180"/>
  <c r="K180"/>
  <c r="K179"/>
  <c r="K178"/>
  <c r="K177"/>
  <c r="L184"/>
  <c r="K184"/>
  <c r="K183"/>
  <c r="K182"/>
  <c r="K181"/>
  <c r="I148"/>
  <c r="H156"/>
  <c r="H148"/>
  <c r="I156"/>
  <c r="K171"/>
  <c r="J172"/>
  <c r="K172"/>
  <c r="L172"/>
  <c r="J174"/>
  <c r="J156" s="1"/>
  <c r="J175"/>
  <c r="J176"/>
</calcChain>
</file>

<file path=xl/sharedStrings.xml><?xml version="1.0" encoding="utf-8"?>
<sst xmlns="http://schemas.openxmlformats.org/spreadsheetml/2006/main" count="909" uniqueCount="357">
  <si>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</si>
  <si>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</si>
  <si>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</si>
  <si>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</si>
  <si>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</si>
  <si>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</si>
  <si>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</si>
  <si>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</si>
  <si>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</si>
  <si>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</si>
  <si>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</si>
  <si>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</si>
  <si>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</si>
  <si>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</si>
  <si>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</si>
  <si>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</si>
  <si>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</si>
  <si>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</si>
  <si>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</si>
  <si>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</si>
  <si>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</si>
  <si>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</si>
  <si>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</si>
  <si>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</si>
  <si>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</si>
  <si>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</si>
  <si>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</si>
  <si>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</si>
  <si>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</si>
  <si>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</si>
  <si>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</si>
  <si>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</si>
  <si>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</si>
  <si>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</si>
  <si>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</si>
  <si>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</si>
  <si>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</si>
  <si>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</si>
  <si>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</si>
  <si>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</si>
  <si>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</si>
  <si>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</si>
  <si>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</si>
  <si>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</si>
  <si>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</si>
  <si>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</si>
  <si>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</si>
  <si>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</si>
  <si>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</si>
  <si>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</si>
  <si>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</si>
  <si>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</si>
  <si>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</si>
  <si>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</si>
  <si>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</si>
  <si>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</si>
  <si>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</si>
  <si>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</si>
  <si>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</si>
  <si>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</si>
  <si>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</si>
  <si>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Батецкого сельского поселения</t>
  </si>
  <si>
    <t>01 февраля 2017 г.</t>
  </si>
  <si>
    <t>02290338</t>
  </si>
  <si>
    <t>Комитет финансов Администрации Батецкого муниципального района (за бюджет Батецкого сельского поселения)</t>
  </si>
  <si>
    <t>892</t>
  </si>
  <si>
    <t>5301000268</t>
  </si>
  <si>
    <t>МЕСЯЦ</t>
  </si>
  <si>
    <t>3</t>
  </si>
  <si>
    <t>01.02.2017</t>
  </si>
  <si>
    <t>49603402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</si>
  <si>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</si>
  <si>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</si>
  <si>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</si>
  <si>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</si>
  <si>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</si>
  <si>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</si>
  <si>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</si>
  <si>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</si>
  <si>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</si>
  <si>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</si>
  <si>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</si>
  <si>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</si>
  <si>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</si>
  <si>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</si>
  <si>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</si>
  <si>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</si>
  <si>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</si>
  <si>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</si>
  <si>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</si>
  <si>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</si>
  <si>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</si>
  <si>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</si>
  <si>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</si>
  <si>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</si>
  <si>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</si>
  <si>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</si>
  <si>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</si>
  <si>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</si>
  <si>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</si>
  <si>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</si>
  <si>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</si>
  <si>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</si>
  <si>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Получение кредитов от кредитных организаций бюджетами сельских поселений в валюте Российской Федерации</t>
  </si>
  <si>
    <t>01020000100000710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</si>
  <si>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</si>
  <si>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</si>
  <si>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</si>
  <si>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</si>
  <si>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</si>
  <si>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</si>
  <si>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</si>
  <si>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</si>
  <si>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</si>
  <si>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</si>
  <si>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01030100100000810</t>
  </si>
  <si>
    <t>803</t>
  </si>
  <si>
    <t>i1_80300000000000000000</t>
  </si>
  <si>
    <t>0000000000</t>
  </si>
  <si>
    <t>0000</t>
  </si>
  <si>
    <t>ОБЩЕГОСУДАРСТВЕННЫЕ ВОПРОСЫ</t>
  </si>
  <si>
    <t>i2_80301000000000000000</t>
  </si>
  <si>
    <t>0100</t>
  </si>
  <si>
    <t>Резервные фонды</t>
  </si>
  <si>
    <t>i3_80301110000000000000</t>
  </si>
  <si>
    <t>0111</t>
  </si>
  <si>
    <t>i5_80301119990028990000</t>
  </si>
  <si>
    <t>9990028990</t>
  </si>
  <si>
    <t>Иные бюджетные ассигнования</t>
  </si>
  <si>
    <t>i6_80301119990028990800</t>
  </si>
  <si>
    <t>800</t>
  </si>
  <si>
    <t>Резервные средства</t>
  </si>
  <si>
    <t>870</t>
  </si>
  <si>
    <t>Другие общегосударственные вопросы</t>
  </si>
  <si>
    <t>i3_80301130000000000000</t>
  </si>
  <si>
    <t>0113</t>
  </si>
  <si>
    <t>Членские взносы в Ассоциацию муниципальных образований</t>
  </si>
  <si>
    <t>i5_80301139990028320000</t>
  </si>
  <si>
    <t>9990028320</t>
  </si>
  <si>
    <t>i6_80301139990028320800</t>
  </si>
  <si>
    <t>Уплата налогов, сборов и иных платежей</t>
  </si>
  <si>
    <t>i6_80301139990028320850</t>
  </si>
  <si>
    <t>850</t>
  </si>
  <si>
    <t>Уплата иных платежей</t>
  </si>
  <si>
    <t>853</t>
  </si>
  <si>
    <t>НАЦИОНАЛЬНАЯ БЕЗОПАСНОСТЬ И ПРАВООХРАНИТЕЛЬНАЯ ДЕЯТЕЛЬНОСТЬ</t>
  </si>
  <si>
    <t>i2_80303000000000000000</t>
  </si>
  <si>
    <t>0300</t>
  </si>
  <si>
    <t>Обеспечение пожарной безопасности</t>
  </si>
  <si>
    <t>i3_80303100000000000000</t>
  </si>
  <si>
    <t>0310</t>
  </si>
  <si>
    <t>Пожарная безопасность</t>
  </si>
  <si>
    <t>i5_80303109990029160000</t>
  </si>
  <si>
    <t>9990029160</t>
  </si>
  <si>
    <t>Закупка товаров, работ и услуг для обеспечения государственных (муниципальных) нужд</t>
  </si>
  <si>
    <t>i6_80303109990029160200</t>
  </si>
  <si>
    <t>Иные закупки товаров, работ и услуг для обеспечения государственных (муниципальных) нужд</t>
  </si>
  <si>
    <t>i6_80303109990029160240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</si>
  <si>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</si>
  <si>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</si>
  <si>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</si>
  <si>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НАЦИОНАЛЬНАЯ ЭКОНОМИКА</t>
  </si>
  <si>
    <t>i2_80304000000000000000</t>
  </si>
  <si>
    <t>0400</t>
  </si>
  <si>
    <t>Дорожное хозяйство (дорожные фонды)</t>
  </si>
  <si>
    <t>i3_80304090000000000000</t>
  </si>
  <si>
    <t>0409</t>
  </si>
  <si>
    <t>капитальный ремонт улично дорожной сети</t>
  </si>
  <si>
    <t>i5_80304090100129010000</t>
  </si>
  <si>
    <t>0100129010</t>
  </si>
  <si>
    <t>i6_80304090100129010200</t>
  </si>
  <si>
    <t>i6_80304090100129010240</t>
  </si>
  <si>
    <t>содержание  улично-дорожной сети</t>
  </si>
  <si>
    <t>i5_80304090100129030000</t>
  </si>
  <si>
    <t>0100129030</t>
  </si>
  <si>
    <t>i6_80304090100129030200</t>
  </si>
  <si>
    <t>i6_80304090100129030240</t>
  </si>
  <si>
    <t>Реализация мероприятий МП "Осуществление дорожной деятельности на территории Батецкого сельского поселения на  2015-2017 годы" в отношении капитального ремонта улично-дорожной сети</t>
  </si>
  <si>
    <t>i5_80304090100171520000</t>
  </si>
  <si>
    <t>0100171520</t>
  </si>
  <si>
    <t>i6_80304090100171520200</t>
  </si>
  <si>
    <t>i6_80304090100171520240</t>
  </si>
  <si>
    <t>Софинансирование мероприятий МП "Осуществление дорожной деятельности на территории Батецкого сельского поселения на 2015-2017 годы " в отношении капитального ремонта улично-дорожной сети</t>
  </si>
  <si>
    <t>i5_803040901001S1520000</t>
  </si>
  <si>
    <t>01001S1520</t>
  </si>
  <si>
    <t>i6_803040901001S1520200</t>
  </si>
  <si>
    <t>i6_803040901001S1520240</t>
  </si>
  <si>
    <t>Оформление прав собственности на улично-дорожную сеть общего пользования местного значения и земельные участки под ними в т.ч. на автомобильные дороги общего пользования местного значения</t>
  </si>
  <si>
    <t>i5_80304090100229040000</t>
  </si>
  <si>
    <t>0100229040</t>
  </si>
  <si>
    <t>i6_80304090100229040200</t>
  </si>
  <si>
    <t>i6_80304090100229040240</t>
  </si>
  <si>
    <t>Осуществление мероприятий согласно  проекту организации дорожного движения</t>
  </si>
  <si>
    <t>i5_80304090100329050000</t>
  </si>
  <si>
    <t>0100329050</t>
  </si>
  <si>
    <t>i6_80304090100329050200</t>
  </si>
  <si>
    <t>i6_80304090100329050240</t>
  </si>
  <si>
    <t>Текущий (ямочный) ремонт улично-дорожной сети</t>
  </si>
  <si>
    <t>i5_80304090100529020000</t>
  </si>
  <si>
    <t>0100529020</t>
  </si>
  <si>
    <t>i6_80304090100529020200</t>
  </si>
  <si>
    <t>i6_80304090100529020240</t>
  </si>
  <si>
    <t>Реализация мероприятий МП "Осуществление дорожной деятельности на территории Батецкого сельского поселения на  2015-2017 годы" в отношении текущего (ямочного) ремонта улично-дорожной сети</t>
  </si>
  <si>
    <t>i5_80304090100571520000</t>
  </si>
  <si>
    <t>0100571520</t>
  </si>
  <si>
    <t>i6_80304090100571520200</t>
  </si>
  <si>
    <t>i6_80304090100571520240</t>
  </si>
  <si>
    <t>Софинансирование мероприятий МП "Осуществление дорожной деятельности на территории Батецкого сельского поселения на 2015-2017 годы " в отношении текущего (ямочного)ремонта улично-дорожной сети</t>
  </si>
  <si>
    <t>i5_803040901005S1520000</t>
  </si>
  <si>
    <t>01005S1520</t>
  </si>
  <si>
    <t>i6_803040901005S1520200</t>
  </si>
  <si>
    <t>i6_803040901005S1520240</t>
  </si>
  <si>
    <t>ЖИЛИЩНО-КОММУНАЛЬНОЕ ХОЗЯЙСТВО</t>
  </si>
  <si>
    <t>i2_80305000000000000000</t>
  </si>
  <si>
    <t>0500</t>
  </si>
  <si>
    <t>Коммунальное хозяйство</t>
  </si>
  <si>
    <t>i3_80305020000000000000</t>
  </si>
  <si>
    <t>0502</t>
  </si>
  <si>
    <t>Убытки бань</t>
  </si>
  <si>
    <t>i5_80305029990081010000</t>
  </si>
  <si>
    <t>9990081010</t>
  </si>
  <si>
    <t>i6_80305029990081010800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</si>
  <si>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</si>
  <si>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</si>
  <si>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Благоустройство</t>
  </si>
  <si>
    <t>i3_80305030000000000000</t>
  </si>
  <si>
    <t>0503</t>
  </si>
  <si>
    <t>Уличное освещение</t>
  </si>
  <si>
    <t>i5_80305039990029210000</t>
  </si>
  <si>
    <t>9990029210</t>
  </si>
  <si>
    <t>i6_80305039990029210200</t>
  </si>
  <si>
    <t>i6_80305039990029210240</t>
  </si>
  <si>
    <t>Прочие мероприятия по благоустройству поселений</t>
  </si>
  <si>
    <t>i5_80305039990029230000</t>
  </si>
  <si>
    <t>9990029230</t>
  </si>
  <si>
    <t>i6_80305039990029230200</t>
  </si>
  <si>
    <t>i6_80305039990029230240</t>
  </si>
  <si>
    <t>КУЛЬТУРА, КИНЕМАТОГРАФИЯ</t>
  </si>
  <si>
    <t>i2_80308000000000000000</t>
  </si>
  <si>
    <t>0800</t>
  </si>
  <si>
    <t>Культура</t>
  </si>
  <si>
    <t>i3_80308010000000000000</t>
  </si>
  <si>
    <t>0801</t>
  </si>
  <si>
    <t>Проведение мероприятий по культуре</t>
  </si>
  <si>
    <t>i5_80308019990029410000</t>
  </si>
  <si>
    <t>9990029410</t>
  </si>
  <si>
    <t>i6_80308019990029410200</t>
  </si>
  <si>
    <t>i6_80308019990029410240</t>
  </si>
  <si>
    <t>ОБСЛУЖИВАНИЕ ГОСУДАРСТВЕННОГО И МУНИЦИПАЛЬНОГО ДОЛГА</t>
  </si>
  <si>
    <t>i2_80313000000000000000</t>
  </si>
  <si>
    <t>1300</t>
  </si>
  <si>
    <t>Обслуживание государственного внутреннего и муниципального долга</t>
  </si>
  <si>
    <t>i3_80313010000000000000</t>
  </si>
  <si>
    <t>1301</t>
  </si>
  <si>
    <t>Процентные платежи по долговым обязательствам</t>
  </si>
  <si>
    <t>i5_80313019990028900000</t>
  </si>
  <si>
    <t>9990028900</t>
  </si>
  <si>
    <t>Обслуживание государственного (муниципального) долга</t>
  </si>
  <si>
    <t>i6_80313019990028900700</t>
  </si>
  <si>
    <t>Обслуживание муниципального долга</t>
  </si>
  <si>
    <t>730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</si>
  <si>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</si>
  <si>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</si>
  <si>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</si>
  <si>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</si>
  <si>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</si>
  <si>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</si>
  <si>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</si>
  <si>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</si>
  <si>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</si>
  <si>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</si>
  <si>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</si>
  <si>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</si>
  <si>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</si>
  <si>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</si>
  <si>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</si>
  <si>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</si>
  <si>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</si>
  <si>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</si>
  <si>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</si>
  <si>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</si>
  <si>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</si>
  <si>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</si>
  <si>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</si>
  <si>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</si>
  <si>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</si>
  <si>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</si>
  <si>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</si>
  <si>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</si>
  <si>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</si>
  <si>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</si>
  <si>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</si>
  <si>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</si>
  <si>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</si>
  <si>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</si>
  <si>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</si>
  <si>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</si>
  <si>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</si>
  <si>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</si>
  <si>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</si>
  <si>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</si>
  <si>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</si>
  <si>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</si>
  <si>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</si>
  <si>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</si>
  <si>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</si>
  <si>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</si>
  <si>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</si>
  <si>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</si>
  <si>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</si>
  <si>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</si>
  <si>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</si>
  <si>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</si>
  <si>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</si>
  <si>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</si>
  <si>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</si>
  <si>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</si>
  <si>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</si>
  <si>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</si>
  <si>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</si>
  <si>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</si>
  <si>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</si>
  <si>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i2_80310000000000000000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</si>
  <si>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</si>
  <si>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</si>
  <si>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i2_80311100000000000000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</si>
  <si>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</si>
  <si>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</si>
  <si>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i2_80311105000000000120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</si>
  <si>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</si>
  <si>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</si>
  <si>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i2_80311105030000000120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</si>
  <si>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</si>
  <si>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11105035100000120</t>
  </si>
  <si>
    <t>i1_89200000000000000000</t>
  </si>
  <si>
    <t>БЕЗВОЗМЕЗДНЫЕ ПОСТУПЛЕНИЯ</t>
  </si>
  <si>
    <t>20000000000000000</t>
  </si>
  <si>
    <t>i2_89220000000000000000</t>
  </si>
  <si>
    <t>БЕЗВОЗМЕЗДНЫЕ ПОСТУПЛЕНИЯ ОТ ДРУГИХ БЮДЖЕТОВ БЮДЖЕТНОЙ СИСТЕМЫ РОССИЙСКОЙ ФЕДЕРАЦИИ</t>
  </si>
  <si>
    <t>20200000000000000</t>
  </si>
  <si>
    <t>i2_89220200000000000000</t>
  </si>
  <si>
    <t>Дотации бюджетам бюджетной системы Российской Федерации</t>
  </si>
  <si>
    <t>20210000000000151</t>
  </si>
  <si>
    <t>i2_89220210000000000151</t>
  </si>
  <si>
    <t>Дотации на выравнивание бюджетной обеспеченности</t>
  </si>
  <si>
    <t>20215001000000151</t>
  </si>
  <si>
    <t>i2_89220215001000000151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</si>
  <si>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</si>
  <si>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</si>
  <si>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</si>
  <si>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</si>
  <si>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i2_89220220000000000151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</si>
  <si>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</si>
  <si>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20220216000000151</t>
  </si>
  <si>
    <t>i2_89220220216000000151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</si>
  <si>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</si>
  <si>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20220216100000151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</si>
</sst>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60" xfId="0" applyNumberFormat="1" applyFont="1" applyBorder="1" applyAlignment="1" applyProtection="1">
      <alignment horizontal="center" wrapText="1"/>
      <protection locked="0"/>
    </xf>
    <xf numFmtId="49" fontId="2" fillId="0" borderId="61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0" xfId="0" applyNumberFormat="1" applyFont="1" applyFill="1" applyBorder="1" applyAlignment="1">
      <alignment horizontal="center" wrapText="1"/>
    </xf>
    <xf numFmtId="49" fontId="3" fillId="19" borderId="61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49" fontId="2" fillId="0" borderId="64" xfId="0" applyNumberFormat="1" applyFont="1" applyBorder="1" applyAlignment="1" applyProtection="1">
      <alignment horizontal="center" wrapText="1"/>
      <protection locked="0"/>
    </xf>
    <xf numFmtId="49" fontId="2" fillId="19" borderId="60" xfId="0" applyNumberFormat="1" applyFont="1" applyFill="1" applyBorder="1" applyAlignment="1">
      <alignment horizontal="center"/>
    </xf>
    <xf numFmtId="49" fontId="2" fillId="19" borderId="61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61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23" borderId="60" xfId="0" applyNumberFormat="1" applyFont="1" applyFill="1" applyBorder="1" applyAlignment="1">
      <alignment horizontal="center"/>
    </xf>
    <xf numFmtId="49" fontId="2" fillId="23" borderId="61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61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6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61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61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54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6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2" fillId="18" borderId="59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200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85" t="s">
        <v>36</v>
      </c>
      <c r="B1" s="185"/>
      <c r="C1" s="185"/>
      <c r="D1" s="185"/>
      <c r="E1" s="185"/>
      <c r="F1" s="185"/>
      <c r="G1" s="185"/>
      <c r="H1" s="185"/>
      <c r="I1" s="186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68</v>
      </c>
      <c r="L2" s="4"/>
    </row>
    <row r="3" spans="1:12">
      <c r="A3" s="32" t="s">
        <v>52</v>
      </c>
      <c r="B3" s="189" t="s">
        <v>62</v>
      </c>
      <c r="C3" s="189"/>
      <c r="D3" s="189"/>
      <c r="E3" s="22"/>
      <c r="F3" s="22"/>
      <c r="G3" s="190"/>
      <c r="H3" s="190"/>
      <c r="I3" s="32" t="s">
        <v>22</v>
      </c>
      <c r="J3" s="131">
        <v>42767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69</v>
      </c>
      <c r="L4" s="4"/>
    </row>
    <row r="5" spans="1:12">
      <c r="A5" s="3" t="s">
        <v>37</v>
      </c>
      <c r="B5" s="187" t="s">
        <v>64</v>
      </c>
      <c r="C5" s="187"/>
      <c r="D5" s="187"/>
      <c r="E5" s="187"/>
      <c r="F5" s="187"/>
      <c r="G5" s="187"/>
      <c r="H5" s="187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88" t="s">
        <v>61</v>
      </c>
      <c r="C6" s="188"/>
      <c r="D6" s="188"/>
      <c r="E6" s="188"/>
      <c r="F6" s="188"/>
      <c r="G6" s="188"/>
      <c r="H6" s="188"/>
      <c r="I6" s="33" t="s">
        <v>59</v>
      </c>
      <c r="J6" s="88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81" t="s">
        <v>29</v>
      </c>
      <c r="B9" s="181"/>
      <c r="C9" s="181"/>
      <c r="D9" s="181"/>
      <c r="E9" s="181"/>
      <c r="F9" s="181"/>
      <c r="G9" s="181"/>
      <c r="H9" s="181"/>
      <c r="I9" s="181"/>
      <c r="J9" s="181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66" t="s">
        <v>39</v>
      </c>
      <c r="B11" s="166" t="s">
        <v>40</v>
      </c>
      <c r="C11" s="191" t="s">
        <v>41</v>
      </c>
      <c r="D11" s="192"/>
      <c r="E11" s="192"/>
      <c r="F11" s="192"/>
      <c r="G11" s="193"/>
      <c r="H11" s="166" t="s">
        <v>42</v>
      </c>
      <c r="I11" s="166" t="s">
        <v>23</v>
      </c>
      <c r="J11" s="166" t="s">
        <v>43</v>
      </c>
      <c r="K11" s="114"/>
    </row>
    <row r="12" spans="1:12">
      <c r="A12" s="167"/>
      <c r="B12" s="167"/>
      <c r="C12" s="194"/>
      <c r="D12" s="195"/>
      <c r="E12" s="195"/>
      <c r="F12" s="195"/>
      <c r="G12" s="196"/>
      <c r="H12" s="167"/>
      <c r="I12" s="167"/>
      <c r="J12" s="167"/>
      <c r="K12" s="114"/>
    </row>
    <row r="13" spans="1:12">
      <c r="A13" s="168"/>
      <c r="B13" s="168"/>
      <c r="C13" s="197"/>
      <c r="D13" s="198"/>
      <c r="E13" s="198"/>
      <c r="F13" s="198"/>
      <c r="G13" s="199"/>
      <c r="H13" s="168"/>
      <c r="I13" s="168"/>
      <c r="J13" s="168"/>
      <c r="K13" s="114"/>
    </row>
    <row r="14" spans="1:12" ht="13.5" thickBot="1">
      <c r="A14" s="70">
        <v>1</v>
      </c>
      <c r="B14" s="12">
        <v>2</v>
      </c>
      <c r="C14" s="200">
        <v>3</v>
      </c>
      <c r="D14" s="201"/>
      <c r="E14" s="201"/>
      <c r="F14" s="201"/>
      <c r="G14" s="202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82" t="s">
        <v>17</v>
      </c>
      <c r="D15" s="183"/>
      <c r="E15" s="183"/>
      <c r="F15" s="183"/>
      <c r="G15" s="184"/>
      <c r="H15" s="52">
        <v>8481649.9499999993</v>
      </c>
      <c r="I15" s="52">
        <v>357511.35</v>
      </c>
      <c r="J15" s="105">
        <v>8244269.3700000001</v>
      </c>
    </row>
    <row r="16" spans="1:12">
      <c r="A16" s="72" t="s">
        <v>4</v>
      </c>
      <c r="B16" s="50"/>
      <c r="C16" s="203"/>
      <c r="D16" s="204"/>
      <c r="E16" s="204"/>
      <c r="F16" s="204"/>
      <c r="G16" s="205"/>
      <c r="H16" s="56"/>
      <c r="I16" s="57"/>
      <c r="J16" s="58"/>
    </row>
    <row r="17" spans="1:12">
      <c r="A17" s="100" t="s">
        <v>261</v>
      </c>
      <c r="B17" s="101" t="s">
        <v>6</v>
      </c>
      <c r="C17" s="102" t="s">
        <v>262</v>
      </c>
      <c r="D17" s="151" t="s">
        <v>263</v>
      </c>
      <c r="E17" s="152"/>
      <c r="F17" s="152"/>
      <c r="G17" s="153"/>
      <c r="H17" s="97">
        <v>1804249.95</v>
      </c>
      <c r="I17" s="103">
        <v>166141.26</v>
      </c>
      <c r="J17" s="104">
        <v>1757620.71</v>
      </c>
      <c r="K17" s="119" t="str">
        <f t="shared" ref="K17:K55" si="0">C17 &amp; D17 &amp; G17</f>
        <v>10000000000000000000</v>
      </c>
      <c r="L17" s="106" t="s">
        <v>264</v>
      </c>
    </row>
    <row r="18" spans="1:12">
      <c r="A18" s="100" t="s">
        <v>265</v>
      </c>
      <c r="B18" s="101" t="s">
        <v>6</v>
      </c>
      <c r="C18" s="102" t="s">
        <v>262</v>
      </c>
      <c r="D18" s="151" t="s">
        <v>266</v>
      </c>
      <c r="E18" s="152"/>
      <c r="F18" s="152"/>
      <c r="G18" s="153"/>
      <c r="H18" s="97">
        <v>1804249.95</v>
      </c>
      <c r="I18" s="103">
        <v>166141.26</v>
      </c>
      <c r="J18" s="104">
        <v>1757620.71</v>
      </c>
      <c r="K18" s="119" t="str">
        <f t="shared" si="0"/>
        <v>10010000000000000000</v>
      </c>
      <c r="L18" s="106" t="s">
        <v>267</v>
      </c>
    </row>
    <row r="19" spans="1:12" ht="22.5">
      <c r="A19" s="100" t="s">
        <v>268</v>
      </c>
      <c r="B19" s="101" t="s">
        <v>6</v>
      </c>
      <c r="C19" s="102" t="s">
        <v>262</v>
      </c>
      <c r="D19" s="151" t="s">
        <v>269</v>
      </c>
      <c r="E19" s="152"/>
      <c r="F19" s="152"/>
      <c r="G19" s="153"/>
      <c r="H19" s="97">
        <v>1804249.95</v>
      </c>
      <c r="I19" s="103">
        <v>166141.26</v>
      </c>
      <c r="J19" s="104">
        <v>1757620.71</v>
      </c>
      <c r="K19" s="119" t="str">
        <f t="shared" si="0"/>
        <v>10010300000000000000</v>
      </c>
      <c r="L19" s="106" t="s">
        <v>270</v>
      </c>
    </row>
    <row r="20" spans="1:12" ht="22.5">
      <c r="A20" s="100" t="s">
        <v>271</v>
      </c>
      <c r="B20" s="101" t="s">
        <v>6</v>
      </c>
      <c r="C20" s="102" t="s">
        <v>262</v>
      </c>
      <c r="D20" s="151" t="s">
        <v>272</v>
      </c>
      <c r="E20" s="152"/>
      <c r="F20" s="152"/>
      <c r="G20" s="153"/>
      <c r="H20" s="97">
        <v>1804249.95</v>
      </c>
      <c r="I20" s="103">
        <v>166141.26</v>
      </c>
      <c r="J20" s="104">
        <v>1757620.71</v>
      </c>
      <c r="K20" s="119" t="str">
        <f t="shared" si="0"/>
        <v>10010302000010000110</v>
      </c>
      <c r="L20" s="106" t="s">
        <v>273</v>
      </c>
    </row>
    <row r="21" spans="1:12" s="85" customFormat="1" ht="56.25">
      <c r="A21" s="80" t="s">
        <v>274</v>
      </c>
      <c r="B21" s="79" t="s">
        <v>6</v>
      </c>
      <c r="C21" s="122" t="s">
        <v>262</v>
      </c>
      <c r="D21" s="148" t="s">
        <v>275</v>
      </c>
      <c r="E21" s="149"/>
      <c r="F21" s="149"/>
      <c r="G21" s="150"/>
      <c r="H21" s="81">
        <v>616136.25</v>
      </c>
      <c r="I21" s="82">
        <v>54605.77</v>
      </c>
      <c r="J21" s="83">
        <f>MAX(H21-I21,0)</f>
        <v>561530.48</v>
      </c>
      <c r="K21" s="120" t="str">
        <f t="shared" si="0"/>
        <v>10010302230010000110</v>
      </c>
      <c r="L21" s="84" t="str">
        <f>C21 &amp; D21 &amp; G21</f>
        <v>10010302230010000110</v>
      </c>
    </row>
    <row r="22" spans="1:12" s="85" customFormat="1" ht="78.75">
      <c r="A22" s="80" t="s">
        <v>276</v>
      </c>
      <c r="B22" s="79" t="s">
        <v>6</v>
      </c>
      <c r="C22" s="122" t="s">
        <v>262</v>
      </c>
      <c r="D22" s="148" t="s">
        <v>277</v>
      </c>
      <c r="E22" s="149"/>
      <c r="F22" s="149"/>
      <c r="G22" s="150"/>
      <c r="H22" s="81">
        <v>6137.2</v>
      </c>
      <c r="I22" s="82">
        <v>618.91</v>
      </c>
      <c r="J22" s="83">
        <f>MAX(H22-I22,0)</f>
        <v>5518.29</v>
      </c>
      <c r="K22" s="120" t="str">
        <f t="shared" si="0"/>
        <v>10010302240010000110</v>
      </c>
      <c r="L22" s="84" t="str">
        <f>C22 &amp; D22 &amp; G22</f>
        <v>10010302240010000110</v>
      </c>
    </row>
    <row r="23" spans="1:12" s="85" customFormat="1" ht="56.25">
      <c r="A23" s="80" t="s">
        <v>278</v>
      </c>
      <c r="B23" s="79" t="s">
        <v>6</v>
      </c>
      <c r="C23" s="122" t="s">
        <v>262</v>
      </c>
      <c r="D23" s="148" t="s">
        <v>279</v>
      </c>
      <c r="E23" s="149"/>
      <c r="F23" s="149"/>
      <c r="G23" s="150"/>
      <c r="H23" s="81">
        <v>1305212.3400000001</v>
      </c>
      <c r="I23" s="82">
        <v>114640.4</v>
      </c>
      <c r="J23" s="83">
        <f>MAX(H23-I23,0)</f>
        <v>1190571.94</v>
      </c>
      <c r="K23" s="120" t="str">
        <f t="shared" si="0"/>
        <v>10010302250010000110</v>
      </c>
      <c r="L23" s="84" t="str">
        <f>C23 &amp; D23 &amp; G23</f>
        <v>10010302250010000110</v>
      </c>
    </row>
    <row r="24" spans="1:12" s="85" customFormat="1" ht="56.25">
      <c r="A24" s="80" t="s">
        <v>280</v>
      </c>
      <c r="B24" s="79" t="s">
        <v>6</v>
      </c>
      <c r="C24" s="122" t="s">
        <v>262</v>
      </c>
      <c r="D24" s="148" t="s">
        <v>281</v>
      </c>
      <c r="E24" s="149"/>
      <c r="F24" s="149"/>
      <c r="G24" s="150"/>
      <c r="H24" s="81">
        <v>-123235.84</v>
      </c>
      <c r="I24" s="82">
        <v>-3723.82</v>
      </c>
      <c r="J24" s="83">
        <f>MAX(H24-I24,0)</f>
        <v>0</v>
      </c>
      <c r="K24" s="120" t="str">
        <f t="shared" si="0"/>
        <v>10010302260010000110</v>
      </c>
      <c r="L24" s="84" t="str">
        <f>C24 &amp; D24 &amp; G24</f>
        <v>10010302260010000110</v>
      </c>
    </row>
    <row r="25" spans="1:12">
      <c r="A25" s="100" t="s">
        <v>282</v>
      </c>
      <c r="B25" s="101" t="s">
        <v>6</v>
      </c>
      <c r="C25" s="102" t="s">
        <v>283</v>
      </c>
      <c r="D25" s="151" t="s">
        <v>263</v>
      </c>
      <c r="E25" s="152"/>
      <c r="F25" s="152"/>
      <c r="G25" s="153"/>
      <c r="H25" s="97">
        <v>3049200</v>
      </c>
      <c r="I25" s="103">
        <v>77151.34</v>
      </c>
      <c r="J25" s="104">
        <v>2972048.66</v>
      </c>
      <c r="K25" s="119" t="str">
        <f t="shared" si="0"/>
        <v>18200000000000000000</v>
      </c>
      <c r="L25" s="106" t="s">
        <v>284</v>
      </c>
    </row>
    <row r="26" spans="1:12">
      <c r="A26" s="100" t="s">
        <v>265</v>
      </c>
      <c r="B26" s="101" t="s">
        <v>6</v>
      </c>
      <c r="C26" s="102" t="s">
        <v>283</v>
      </c>
      <c r="D26" s="151" t="s">
        <v>266</v>
      </c>
      <c r="E26" s="152"/>
      <c r="F26" s="152"/>
      <c r="G26" s="153"/>
      <c r="H26" s="97">
        <v>3049200</v>
      </c>
      <c r="I26" s="103">
        <v>77151.34</v>
      </c>
      <c r="J26" s="104">
        <v>2972048.66</v>
      </c>
      <c r="K26" s="119" t="str">
        <f t="shared" si="0"/>
        <v>18210000000000000000</v>
      </c>
      <c r="L26" s="106" t="s">
        <v>285</v>
      </c>
    </row>
    <row r="27" spans="1:12">
      <c r="A27" s="100" t="s">
        <v>286</v>
      </c>
      <c r="B27" s="101" t="s">
        <v>6</v>
      </c>
      <c r="C27" s="102" t="s">
        <v>283</v>
      </c>
      <c r="D27" s="151" t="s">
        <v>287</v>
      </c>
      <c r="E27" s="152"/>
      <c r="F27" s="152"/>
      <c r="G27" s="153"/>
      <c r="H27" s="97">
        <v>570100</v>
      </c>
      <c r="I27" s="103">
        <v>24660.62</v>
      </c>
      <c r="J27" s="104">
        <v>545439.38</v>
      </c>
      <c r="K27" s="119" t="str">
        <f t="shared" si="0"/>
        <v>18210100000000000000</v>
      </c>
      <c r="L27" s="106" t="s">
        <v>288</v>
      </c>
    </row>
    <row r="28" spans="1:12">
      <c r="A28" s="100" t="s">
        <v>289</v>
      </c>
      <c r="B28" s="101" t="s">
        <v>6</v>
      </c>
      <c r="C28" s="102" t="s">
        <v>283</v>
      </c>
      <c r="D28" s="151" t="s">
        <v>290</v>
      </c>
      <c r="E28" s="152"/>
      <c r="F28" s="152"/>
      <c r="G28" s="153"/>
      <c r="H28" s="97">
        <v>570100</v>
      </c>
      <c r="I28" s="103">
        <v>24660.62</v>
      </c>
      <c r="J28" s="104">
        <v>545439.38</v>
      </c>
      <c r="K28" s="119" t="str">
        <f t="shared" si="0"/>
        <v>18210102000010000110</v>
      </c>
      <c r="L28" s="106" t="s">
        <v>291</v>
      </c>
    </row>
    <row r="29" spans="1:12" s="85" customFormat="1" ht="56.25">
      <c r="A29" s="80" t="s">
        <v>292</v>
      </c>
      <c r="B29" s="79" t="s">
        <v>6</v>
      </c>
      <c r="C29" s="122" t="s">
        <v>283</v>
      </c>
      <c r="D29" s="148" t="s">
        <v>293</v>
      </c>
      <c r="E29" s="149"/>
      <c r="F29" s="149"/>
      <c r="G29" s="150"/>
      <c r="H29" s="81">
        <v>570100</v>
      </c>
      <c r="I29" s="82">
        <v>24660.62</v>
      </c>
      <c r="J29" s="83">
        <f>MAX(H29-I29,0)</f>
        <v>545439.38</v>
      </c>
      <c r="K29" s="120" t="str">
        <f t="shared" si="0"/>
        <v>18210102010010000110</v>
      </c>
      <c r="L29" s="84" t="str">
        <f>C29 &amp; D29 &amp; G29</f>
        <v>18210102010010000110</v>
      </c>
    </row>
    <row r="30" spans="1:12">
      <c r="A30" s="100" t="s">
        <v>294</v>
      </c>
      <c r="B30" s="101" t="s">
        <v>6</v>
      </c>
      <c r="C30" s="102" t="s">
        <v>283</v>
      </c>
      <c r="D30" s="151" t="s">
        <v>295</v>
      </c>
      <c r="E30" s="152"/>
      <c r="F30" s="152"/>
      <c r="G30" s="153"/>
      <c r="H30" s="97">
        <v>21000</v>
      </c>
      <c r="I30" s="103">
        <v>0</v>
      </c>
      <c r="J30" s="104">
        <v>21000</v>
      </c>
      <c r="K30" s="119" t="str">
        <f t="shared" si="0"/>
        <v>18210500000000000000</v>
      </c>
      <c r="L30" s="106" t="s">
        <v>296</v>
      </c>
    </row>
    <row r="31" spans="1:12">
      <c r="A31" s="100" t="s">
        <v>297</v>
      </c>
      <c r="B31" s="101" t="s">
        <v>6</v>
      </c>
      <c r="C31" s="102" t="s">
        <v>283</v>
      </c>
      <c r="D31" s="151" t="s">
        <v>298</v>
      </c>
      <c r="E31" s="152"/>
      <c r="F31" s="152"/>
      <c r="G31" s="153"/>
      <c r="H31" s="97">
        <v>21000</v>
      </c>
      <c r="I31" s="103">
        <v>0</v>
      </c>
      <c r="J31" s="104">
        <v>21000</v>
      </c>
      <c r="K31" s="119" t="str">
        <f t="shared" si="0"/>
        <v>18210503000010000110</v>
      </c>
      <c r="L31" s="106" t="s">
        <v>299</v>
      </c>
    </row>
    <row r="32" spans="1:12" s="85" customFormat="1">
      <c r="A32" s="80" t="s">
        <v>297</v>
      </c>
      <c r="B32" s="79" t="s">
        <v>6</v>
      </c>
      <c r="C32" s="122" t="s">
        <v>283</v>
      </c>
      <c r="D32" s="148" t="s">
        <v>300</v>
      </c>
      <c r="E32" s="149"/>
      <c r="F32" s="149"/>
      <c r="G32" s="150"/>
      <c r="H32" s="81">
        <v>21000</v>
      </c>
      <c r="I32" s="82">
        <v>0</v>
      </c>
      <c r="J32" s="83">
        <f>MAX(H32-I32,0)</f>
        <v>21000</v>
      </c>
      <c r="K32" s="120" t="str">
        <f t="shared" si="0"/>
        <v>18210503010010000110</v>
      </c>
      <c r="L32" s="84" t="str">
        <f>C32 &amp; D32 &amp; G32</f>
        <v>18210503010010000110</v>
      </c>
    </row>
    <row r="33" spans="1:12">
      <c r="A33" s="100" t="s">
        <v>301</v>
      </c>
      <c r="B33" s="101" t="s">
        <v>6</v>
      </c>
      <c r="C33" s="102" t="s">
        <v>283</v>
      </c>
      <c r="D33" s="151" t="s">
        <v>302</v>
      </c>
      <c r="E33" s="152"/>
      <c r="F33" s="152"/>
      <c r="G33" s="153"/>
      <c r="H33" s="97">
        <v>2458100</v>
      </c>
      <c r="I33" s="103">
        <v>52490.720000000001</v>
      </c>
      <c r="J33" s="104">
        <v>2405609.2799999998</v>
      </c>
      <c r="K33" s="119" t="str">
        <f t="shared" si="0"/>
        <v>18210600000000000000</v>
      </c>
      <c r="L33" s="106" t="s">
        <v>303</v>
      </c>
    </row>
    <row r="34" spans="1:12">
      <c r="A34" s="100" t="s">
        <v>304</v>
      </c>
      <c r="B34" s="101" t="s">
        <v>6</v>
      </c>
      <c r="C34" s="102" t="s">
        <v>283</v>
      </c>
      <c r="D34" s="151" t="s">
        <v>305</v>
      </c>
      <c r="E34" s="152"/>
      <c r="F34" s="152"/>
      <c r="G34" s="153"/>
      <c r="H34" s="97">
        <v>185100</v>
      </c>
      <c r="I34" s="103">
        <v>3177.7</v>
      </c>
      <c r="J34" s="104">
        <v>181922.3</v>
      </c>
      <c r="K34" s="119" t="str">
        <f t="shared" si="0"/>
        <v>18210601000000000110</v>
      </c>
      <c r="L34" s="106" t="s">
        <v>306</v>
      </c>
    </row>
    <row r="35" spans="1:12" s="85" customFormat="1" ht="33.75">
      <c r="A35" s="80" t="s">
        <v>307</v>
      </c>
      <c r="B35" s="79" t="s">
        <v>6</v>
      </c>
      <c r="C35" s="122" t="s">
        <v>283</v>
      </c>
      <c r="D35" s="148" t="s">
        <v>308</v>
      </c>
      <c r="E35" s="149"/>
      <c r="F35" s="149"/>
      <c r="G35" s="150"/>
      <c r="H35" s="81">
        <v>185100</v>
      </c>
      <c r="I35" s="82">
        <v>3177.7</v>
      </c>
      <c r="J35" s="83">
        <f>MAX(H35-I35,0)</f>
        <v>181922.3</v>
      </c>
      <c r="K35" s="120" t="str">
        <f t="shared" si="0"/>
        <v>18210601030100000110</v>
      </c>
      <c r="L35" s="84" t="str">
        <f>C35 &amp; D35 &amp; G35</f>
        <v>18210601030100000110</v>
      </c>
    </row>
    <row r="36" spans="1:12">
      <c r="A36" s="100" t="s">
        <v>309</v>
      </c>
      <c r="B36" s="101" t="s">
        <v>6</v>
      </c>
      <c r="C36" s="102" t="s">
        <v>283</v>
      </c>
      <c r="D36" s="151" t="s">
        <v>310</v>
      </c>
      <c r="E36" s="152"/>
      <c r="F36" s="152"/>
      <c r="G36" s="153"/>
      <c r="H36" s="97">
        <v>2273000</v>
      </c>
      <c r="I36" s="103">
        <v>49313.02</v>
      </c>
      <c r="J36" s="104">
        <v>2223686.98</v>
      </c>
      <c r="K36" s="119" t="str">
        <f t="shared" si="0"/>
        <v>18210606000000000110</v>
      </c>
      <c r="L36" s="106" t="s">
        <v>311</v>
      </c>
    </row>
    <row r="37" spans="1:12">
      <c r="A37" s="100" t="s">
        <v>312</v>
      </c>
      <c r="B37" s="101" t="s">
        <v>6</v>
      </c>
      <c r="C37" s="102" t="s">
        <v>283</v>
      </c>
      <c r="D37" s="151" t="s">
        <v>313</v>
      </c>
      <c r="E37" s="152"/>
      <c r="F37" s="152"/>
      <c r="G37" s="153"/>
      <c r="H37" s="97">
        <v>818280</v>
      </c>
      <c r="I37" s="103">
        <v>8327.99</v>
      </c>
      <c r="J37" s="104">
        <v>809952.01</v>
      </c>
      <c r="K37" s="119" t="str">
        <f t="shared" si="0"/>
        <v>18210606030000000110</v>
      </c>
      <c r="L37" s="106" t="s">
        <v>314</v>
      </c>
    </row>
    <row r="38" spans="1:12" s="85" customFormat="1" ht="22.5">
      <c r="A38" s="80" t="s">
        <v>315</v>
      </c>
      <c r="B38" s="79" t="s">
        <v>6</v>
      </c>
      <c r="C38" s="122" t="s">
        <v>283</v>
      </c>
      <c r="D38" s="148" t="s">
        <v>316</v>
      </c>
      <c r="E38" s="149"/>
      <c r="F38" s="149"/>
      <c r="G38" s="150"/>
      <c r="H38" s="81">
        <v>818280</v>
      </c>
      <c r="I38" s="82">
        <v>8327.99</v>
      </c>
      <c r="J38" s="83">
        <f>MAX(H38-I38,0)</f>
        <v>809952.01</v>
      </c>
      <c r="K38" s="120" t="str">
        <f t="shared" si="0"/>
        <v>18210606033100000110</v>
      </c>
      <c r="L38" s="84" t="str">
        <f>C38 &amp; D38 &amp; G38</f>
        <v>18210606033100000110</v>
      </c>
    </row>
    <row r="39" spans="1:12">
      <c r="A39" s="100" t="s">
        <v>317</v>
      </c>
      <c r="B39" s="101" t="s">
        <v>6</v>
      </c>
      <c r="C39" s="102" t="s">
        <v>283</v>
      </c>
      <c r="D39" s="151" t="s">
        <v>318</v>
      </c>
      <c r="E39" s="152"/>
      <c r="F39" s="152"/>
      <c r="G39" s="153"/>
      <c r="H39" s="97">
        <v>1454720</v>
      </c>
      <c r="I39" s="103">
        <v>40985.03</v>
      </c>
      <c r="J39" s="104">
        <v>1413734.97</v>
      </c>
      <c r="K39" s="119" t="str">
        <f t="shared" si="0"/>
        <v>18210606040000000110</v>
      </c>
      <c r="L39" s="106" t="s">
        <v>319</v>
      </c>
    </row>
    <row r="40" spans="1:12" s="85" customFormat="1" ht="33.75">
      <c r="A40" s="80" t="s">
        <v>320</v>
      </c>
      <c r="B40" s="79" t="s">
        <v>6</v>
      </c>
      <c r="C40" s="122" t="s">
        <v>283</v>
      </c>
      <c r="D40" s="148" t="s">
        <v>321</v>
      </c>
      <c r="E40" s="149"/>
      <c r="F40" s="149"/>
      <c r="G40" s="150"/>
      <c r="H40" s="81">
        <v>1454720</v>
      </c>
      <c r="I40" s="82">
        <v>40985.03</v>
      </c>
      <c r="J40" s="83">
        <f>MAX(H40-I40,0)</f>
        <v>1413734.97</v>
      </c>
      <c r="K40" s="120" t="str">
        <f t="shared" si="0"/>
        <v>18210606043100000110</v>
      </c>
      <c r="L40" s="84" t="str">
        <f>C40 &amp; D40 &amp; G40</f>
        <v>18210606043100000110</v>
      </c>
    </row>
    <row r="41" spans="1:12">
      <c r="A41" s="100">
        <v>803</v>
      </c>
      <c r="B41" s="101" t="s">
        <v>6</v>
      </c>
      <c r="C41" s="102" t="s">
        <v>116</v>
      </c>
      <c r="D41" s="151" t="s">
        <v>263</v>
      </c>
      <c r="E41" s="152"/>
      <c r="F41" s="152"/>
      <c r="G41" s="153"/>
      <c r="H41" s="97">
        <v>0</v>
      </c>
      <c r="I41" s="103">
        <v>618.75</v>
      </c>
      <c r="J41" s="104">
        <v>0</v>
      </c>
      <c r="K41" s="119" t="str">
        <f t="shared" si="0"/>
        <v>80300000000000000000</v>
      </c>
      <c r="L41" s="106" t="s">
        <v>117</v>
      </c>
    </row>
    <row r="42" spans="1:12">
      <c r="A42" s="100" t="s">
        <v>265</v>
      </c>
      <c r="B42" s="101" t="s">
        <v>6</v>
      </c>
      <c r="C42" s="102" t="s">
        <v>116</v>
      </c>
      <c r="D42" s="151" t="s">
        <v>266</v>
      </c>
      <c r="E42" s="152"/>
      <c r="F42" s="152"/>
      <c r="G42" s="153"/>
      <c r="H42" s="97">
        <v>0</v>
      </c>
      <c r="I42" s="103">
        <v>618.75</v>
      </c>
      <c r="J42" s="104">
        <v>0</v>
      </c>
      <c r="K42" s="119" t="str">
        <f t="shared" si="0"/>
        <v>80310000000000000000</v>
      </c>
      <c r="L42" s="106" t="s">
        <v>322</v>
      </c>
    </row>
    <row r="43" spans="1:12" ht="33.75">
      <c r="A43" s="100" t="s">
        <v>323</v>
      </c>
      <c r="B43" s="101" t="s">
        <v>6</v>
      </c>
      <c r="C43" s="102" t="s">
        <v>116</v>
      </c>
      <c r="D43" s="151" t="s">
        <v>324</v>
      </c>
      <c r="E43" s="152"/>
      <c r="F43" s="152"/>
      <c r="G43" s="153"/>
      <c r="H43" s="97">
        <v>0</v>
      </c>
      <c r="I43" s="103">
        <v>618.75</v>
      </c>
      <c r="J43" s="104">
        <v>0</v>
      </c>
      <c r="K43" s="119" t="str">
        <f t="shared" si="0"/>
        <v>80311100000000000000</v>
      </c>
      <c r="L43" s="106" t="s">
        <v>325</v>
      </c>
    </row>
    <row r="44" spans="1:12" ht="67.5">
      <c r="A44" s="100" t="s">
        <v>326</v>
      </c>
      <c r="B44" s="101" t="s">
        <v>6</v>
      </c>
      <c r="C44" s="102" t="s">
        <v>116</v>
      </c>
      <c r="D44" s="151" t="s">
        <v>327</v>
      </c>
      <c r="E44" s="152"/>
      <c r="F44" s="152"/>
      <c r="G44" s="153"/>
      <c r="H44" s="97">
        <v>0</v>
      </c>
      <c r="I44" s="103">
        <v>618.75</v>
      </c>
      <c r="J44" s="104">
        <v>0</v>
      </c>
      <c r="K44" s="119" t="str">
        <f t="shared" si="0"/>
        <v>80311105000000000120</v>
      </c>
      <c r="L44" s="106" t="s">
        <v>328</v>
      </c>
    </row>
    <row r="45" spans="1:12" ht="67.5">
      <c r="A45" s="100" t="s">
        <v>329</v>
      </c>
      <c r="B45" s="101" t="s">
        <v>6</v>
      </c>
      <c r="C45" s="102" t="s">
        <v>116</v>
      </c>
      <c r="D45" s="151" t="s">
        <v>330</v>
      </c>
      <c r="E45" s="152"/>
      <c r="F45" s="152"/>
      <c r="G45" s="153"/>
      <c r="H45" s="97">
        <v>0</v>
      </c>
      <c r="I45" s="103">
        <v>618.75</v>
      </c>
      <c r="J45" s="104">
        <v>0</v>
      </c>
      <c r="K45" s="119" t="str">
        <f t="shared" si="0"/>
        <v>80311105030000000120</v>
      </c>
      <c r="L45" s="106" t="s">
        <v>331</v>
      </c>
    </row>
    <row r="46" spans="1:12" s="85" customFormat="1" ht="56.25">
      <c r="A46" s="80" t="s">
        <v>332</v>
      </c>
      <c r="B46" s="79" t="s">
        <v>6</v>
      </c>
      <c r="C46" s="122" t="s">
        <v>116</v>
      </c>
      <c r="D46" s="148" t="s">
        <v>333</v>
      </c>
      <c r="E46" s="149"/>
      <c r="F46" s="149"/>
      <c r="G46" s="150"/>
      <c r="H46" s="81">
        <v>0</v>
      </c>
      <c r="I46" s="82">
        <v>618.75</v>
      </c>
      <c r="J46" s="83">
        <f>MAX(H46-I46,0)</f>
        <v>0</v>
      </c>
      <c r="K46" s="120" t="str">
        <f t="shared" si="0"/>
        <v>80311105035100000120</v>
      </c>
      <c r="L46" s="84" t="str">
        <f>C46 &amp; D46 &amp; G46</f>
        <v>80311105035100000120</v>
      </c>
    </row>
    <row r="47" spans="1:12">
      <c r="A47" s="100">
        <v>892</v>
      </c>
      <c r="B47" s="101" t="s">
        <v>6</v>
      </c>
      <c r="C47" s="102" t="s">
        <v>65</v>
      </c>
      <c r="D47" s="151" t="s">
        <v>263</v>
      </c>
      <c r="E47" s="152"/>
      <c r="F47" s="152"/>
      <c r="G47" s="153"/>
      <c r="H47" s="97">
        <v>3628200</v>
      </c>
      <c r="I47" s="103">
        <v>113600</v>
      </c>
      <c r="J47" s="104">
        <v>3514600</v>
      </c>
      <c r="K47" s="119" t="str">
        <f t="shared" si="0"/>
        <v>89200000000000000000</v>
      </c>
      <c r="L47" s="106" t="s">
        <v>334</v>
      </c>
    </row>
    <row r="48" spans="1:12">
      <c r="A48" s="100" t="s">
        <v>335</v>
      </c>
      <c r="B48" s="101" t="s">
        <v>6</v>
      </c>
      <c r="C48" s="102" t="s">
        <v>65</v>
      </c>
      <c r="D48" s="151" t="s">
        <v>336</v>
      </c>
      <c r="E48" s="152"/>
      <c r="F48" s="152"/>
      <c r="G48" s="153"/>
      <c r="H48" s="97">
        <v>3628200</v>
      </c>
      <c r="I48" s="103">
        <v>113600</v>
      </c>
      <c r="J48" s="104">
        <v>3514600</v>
      </c>
      <c r="K48" s="119" t="str">
        <f t="shared" si="0"/>
        <v>89220000000000000000</v>
      </c>
      <c r="L48" s="106" t="s">
        <v>337</v>
      </c>
    </row>
    <row r="49" spans="1:12" ht="33.75">
      <c r="A49" s="100" t="s">
        <v>338</v>
      </c>
      <c r="B49" s="101" t="s">
        <v>6</v>
      </c>
      <c r="C49" s="102" t="s">
        <v>65</v>
      </c>
      <c r="D49" s="151" t="s">
        <v>339</v>
      </c>
      <c r="E49" s="152"/>
      <c r="F49" s="152"/>
      <c r="G49" s="153"/>
      <c r="H49" s="97">
        <v>3628200</v>
      </c>
      <c r="I49" s="103">
        <v>113600</v>
      </c>
      <c r="J49" s="104">
        <v>3514600</v>
      </c>
      <c r="K49" s="119" t="str">
        <f t="shared" si="0"/>
        <v>89220200000000000000</v>
      </c>
      <c r="L49" s="106" t="s">
        <v>340</v>
      </c>
    </row>
    <row r="50" spans="1:12" ht="22.5">
      <c r="A50" s="100" t="s">
        <v>341</v>
      </c>
      <c r="B50" s="101" t="s">
        <v>6</v>
      </c>
      <c r="C50" s="102" t="s">
        <v>65</v>
      </c>
      <c r="D50" s="151" t="s">
        <v>342</v>
      </c>
      <c r="E50" s="152"/>
      <c r="F50" s="152"/>
      <c r="G50" s="153"/>
      <c r="H50" s="97">
        <v>1702200</v>
      </c>
      <c r="I50" s="103">
        <v>113600</v>
      </c>
      <c r="J50" s="104">
        <v>1588600</v>
      </c>
      <c r="K50" s="119" t="str">
        <f t="shared" si="0"/>
        <v>89220210000000000151</v>
      </c>
      <c r="L50" s="106" t="s">
        <v>343</v>
      </c>
    </row>
    <row r="51" spans="1:12">
      <c r="A51" s="100" t="s">
        <v>344</v>
      </c>
      <c r="B51" s="101" t="s">
        <v>6</v>
      </c>
      <c r="C51" s="102" t="s">
        <v>65</v>
      </c>
      <c r="D51" s="151" t="s">
        <v>345</v>
      </c>
      <c r="E51" s="152"/>
      <c r="F51" s="152"/>
      <c r="G51" s="153"/>
      <c r="H51" s="97">
        <v>1702200</v>
      </c>
      <c r="I51" s="103">
        <v>113600</v>
      </c>
      <c r="J51" s="104">
        <v>1588600</v>
      </c>
      <c r="K51" s="119" t="str">
        <f t="shared" si="0"/>
        <v>89220215001000000151</v>
      </c>
      <c r="L51" s="106" t="s">
        <v>346</v>
      </c>
    </row>
    <row r="52" spans="1:12" s="85" customFormat="1" ht="22.5">
      <c r="A52" s="80" t="s">
        <v>347</v>
      </c>
      <c r="B52" s="79" t="s">
        <v>6</v>
      </c>
      <c r="C52" s="122" t="s">
        <v>65</v>
      </c>
      <c r="D52" s="148" t="s">
        <v>348</v>
      </c>
      <c r="E52" s="149"/>
      <c r="F52" s="149"/>
      <c r="G52" s="150"/>
      <c r="H52" s="81">
        <v>1702200</v>
      </c>
      <c r="I52" s="82">
        <v>113600</v>
      </c>
      <c r="J52" s="83">
        <f>MAX(H52-I52,0)</f>
        <v>1588600</v>
      </c>
      <c r="K52" s="120" t="str">
        <f t="shared" si="0"/>
        <v>89220215001100000151</v>
      </c>
      <c r="L52" s="84" t="str">
        <f>C52 &amp; D52 &amp; G52</f>
        <v>89220215001100000151</v>
      </c>
    </row>
    <row r="53" spans="1:12" ht="22.5">
      <c r="A53" s="100" t="s">
        <v>349</v>
      </c>
      <c r="B53" s="101" t="s">
        <v>6</v>
      </c>
      <c r="C53" s="102" t="s">
        <v>65</v>
      </c>
      <c r="D53" s="151" t="s">
        <v>350</v>
      </c>
      <c r="E53" s="152"/>
      <c r="F53" s="152"/>
      <c r="G53" s="153"/>
      <c r="H53" s="97">
        <v>1926000</v>
      </c>
      <c r="I53" s="103">
        <v>0</v>
      </c>
      <c r="J53" s="104">
        <v>1926000</v>
      </c>
      <c r="K53" s="119" t="str">
        <f t="shared" si="0"/>
        <v>89220220000000000151</v>
      </c>
      <c r="L53" s="106" t="s">
        <v>351</v>
      </c>
    </row>
    <row r="54" spans="1:12" ht="67.5">
      <c r="A54" s="100" t="s">
        <v>352</v>
      </c>
      <c r="B54" s="101" t="s">
        <v>6</v>
      </c>
      <c r="C54" s="102" t="s">
        <v>65</v>
      </c>
      <c r="D54" s="151" t="s">
        <v>353</v>
      </c>
      <c r="E54" s="152"/>
      <c r="F54" s="152"/>
      <c r="G54" s="153"/>
      <c r="H54" s="97">
        <v>1926000</v>
      </c>
      <c r="I54" s="103">
        <v>0</v>
      </c>
      <c r="J54" s="104">
        <v>1926000</v>
      </c>
      <c r="K54" s="119" t="str">
        <f t="shared" si="0"/>
        <v>89220220216000000151</v>
      </c>
      <c r="L54" s="106" t="s">
        <v>354</v>
      </c>
    </row>
    <row r="55" spans="1:12" s="85" customFormat="1" ht="78.75">
      <c r="A55" s="80" t="s">
        <v>355</v>
      </c>
      <c r="B55" s="79" t="s">
        <v>6</v>
      </c>
      <c r="C55" s="122" t="s">
        <v>65</v>
      </c>
      <c r="D55" s="148" t="s">
        <v>356</v>
      </c>
      <c r="E55" s="149"/>
      <c r="F55" s="149"/>
      <c r="G55" s="150"/>
      <c r="H55" s="81">
        <v>1926000</v>
      </c>
      <c r="I55" s="82">
        <v>0</v>
      </c>
      <c r="J55" s="83">
        <f>MAX(H55-I55,0)</f>
        <v>1926000</v>
      </c>
      <c r="K55" s="120" t="str">
        <f t="shared" si="0"/>
        <v>89220220216100000151</v>
      </c>
      <c r="L55" s="84" t="str">
        <f>C55 &amp; D55 &amp; G55</f>
        <v>89220220216100000151</v>
      </c>
    </row>
    <row r="56" spans="1:12" ht="3.75" hidden="1" customHeight="1" thickBot="1">
      <c r="A56" s="15"/>
      <c r="B56" s="27"/>
      <c r="C56" s="19"/>
      <c r="D56" s="28"/>
      <c r="E56" s="28"/>
      <c r="F56" s="28"/>
      <c r="G56" s="28"/>
      <c r="H56" s="36"/>
      <c r="I56" s="37"/>
      <c r="J56" s="51"/>
      <c r="K56" s="116"/>
    </row>
    <row r="57" spans="1:12">
      <c r="A57" s="20"/>
      <c r="B57" s="21"/>
      <c r="C57" s="22"/>
      <c r="D57" s="22"/>
      <c r="E57" s="22"/>
      <c r="F57" s="22"/>
      <c r="G57" s="22"/>
      <c r="H57" s="23"/>
      <c r="I57" s="23"/>
      <c r="J57" s="22"/>
      <c r="K57" s="22"/>
    </row>
    <row r="58" spans="1:12" ht="12.75" customHeight="1">
      <c r="A58" s="181" t="s">
        <v>24</v>
      </c>
      <c r="B58" s="181"/>
      <c r="C58" s="181"/>
      <c r="D58" s="181"/>
      <c r="E58" s="181"/>
      <c r="F58" s="181"/>
      <c r="G58" s="181"/>
      <c r="H58" s="181"/>
      <c r="I58" s="181"/>
      <c r="J58" s="181"/>
      <c r="K58" s="113"/>
    </row>
    <row r="59" spans="1:12">
      <c r="A59" s="8"/>
      <c r="B59" s="8"/>
      <c r="C59" s="9"/>
      <c r="D59" s="9"/>
      <c r="E59" s="9"/>
      <c r="F59" s="9"/>
      <c r="G59" s="9"/>
      <c r="H59" s="10"/>
      <c r="I59" s="10"/>
      <c r="J59" s="33" t="s">
        <v>20</v>
      </c>
      <c r="K59" s="33"/>
    </row>
    <row r="60" spans="1:12" ht="12.75" customHeight="1">
      <c r="A60" s="166" t="s">
        <v>39</v>
      </c>
      <c r="B60" s="166" t="s">
        <v>40</v>
      </c>
      <c r="C60" s="191" t="s">
        <v>44</v>
      </c>
      <c r="D60" s="192"/>
      <c r="E60" s="192"/>
      <c r="F60" s="192"/>
      <c r="G60" s="193"/>
      <c r="H60" s="166" t="s">
        <v>42</v>
      </c>
      <c r="I60" s="166" t="s">
        <v>23</v>
      </c>
      <c r="J60" s="166" t="s">
        <v>43</v>
      </c>
      <c r="K60" s="114"/>
    </row>
    <row r="61" spans="1:12">
      <c r="A61" s="167"/>
      <c r="B61" s="167"/>
      <c r="C61" s="194"/>
      <c r="D61" s="195"/>
      <c r="E61" s="195"/>
      <c r="F61" s="195"/>
      <c r="G61" s="196"/>
      <c r="H61" s="167"/>
      <c r="I61" s="167"/>
      <c r="J61" s="167"/>
      <c r="K61" s="114"/>
    </row>
    <row r="62" spans="1:12">
      <c r="A62" s="168"/>
      <c r="B62" s="168"/>
      <c r="C62" s="197"/>
      <c r="D62" s="198"/>
      <c r="E62" s="198"/>
      <c r="F62" s="198"/>
      <c r="G62" s="199"/>
      <c r="H62" s="168"/>
      <c r="I62" s="168"/>
      <c r="J62" s="168"/>
      <c r="K62" s="114"/>
    </row>
    <row r="63" spans="1:12" ht="13.5" thickBot="1">
      <c r="A63" s="70">
        <v>1</v>
      </c>
      <c r="B63" s="12">
        <v>2</v>
      </c>
      <c r="C63" s="200">
        <v>3</v>
      </c>
      <c r="D63" s="201"/>
      <c r="E63" s="201"/>
      <c r="F63" s="201"/>
      <c r="G63" s="202"/>
      <c r="H63" s="13" t="s">
        <v>2</v>
      </c>
      <c r="I63" s="13" t="s">
        <v>25</v>
      </c>
      <c r="J63" s="13" t="s">
        <v>26</v>
      </c>
      <c r="K63" s="115"/>
    </row>
    <row r="64" spans="1:12">
      <c r="A64" s="71" t="s">
        <v>5</v>
      </c>
      <c r="B64" s="38" t="s">
        <v>7</v>
      </c>
      <c r="C64" s="182" t="s">
        <v>17</v>
      </c>
      <c r="D64" s="183"/>
      <c r="E64" s="183"/>
      <c r="F64" s="183"/>
      <c r="G64" s="184"/>
      <c r="H64" s="52">
        <v>8481649.9499999993</v>
      </c>
      <c r="I64" s="52">
        <v>315903.71000000002</v>
      </c>
      <c r="J64" s="105">
        <v>8165746.2400000002</v>
      </c>
    </row>
    <row r="65" spans="1:12" ht="12.75" customHeight="1">
      <c r="A65" s="73" t="s">
        <v>4</v>
      </c>
      <c r="B65" s="50"/>
      <c r="C65" s="203"/>
      <c r="D65" s="204"/>
      <c r="E65" s="204"/>
      <c r="F65" s="204"/>
      <c r="G65" s="205"/>
      <c r="H65" s="59"/>
      <c r="I65" s="60"/>
      <c r="J65" s="61"/>
    </row>
    <row r="66" spans="1:12">
      <c r="A66" s="100">
        <v>803</v>
      </c>
      <c r="B66" s="101" t="s">
        <v>7</v>
      </c>
      <c r="C66" s="102" t="s">
        <v>116</v>
      </c>
      <c r="D66" s="125" t="s">
        <v>119</v>
      </c>
      <c r="E66" s="151" t="s">
        <v>118</v>
      </c>
      <c r="F66" s="154"/>
      <c r="G66" s="130" t="s">
        <v>72</v>
      </c>
      <c r="H66" s="97">
        <v>8481649.9499999993</v>
      </c>
      <c r="I66" s="103">
        <v>315903.71000000002</v>
      </c>
      <c r="J66" s="104">
        <v>8165746.2400000002</v>
      </c>
      <c r="K66" s="119" t="str">
        <f t="shared" ref="K66:K97" si="1">C66 &amp; D66 &amp;E66 &amp; F66 &amp; G66</f>
        <v>80300000000000000000</v>
      </c>
      <c r="L66" s="107" t="s">
        <v>117</v>
      </c>
    </row>
    <row r="67" spans="1:12">
      <c r="A67" s="100" t="s">
        <v>120</v>
      </c>
      <c r="B67" s="101" t="s">
        <v>7</v>
      </c>
      <c r="C67" s="102" t="s">
        <v>116</v>
      </c>
      <c r="D67" s="125" t="s">
        <v>122</v>
      </c>
      <c r="E67" s="151" t="s">
        <v>118</v>
      </c>
      <c r="F67" s="154"/>
      <c r="G67" s="130" t="s">
        <v>72</v>
      </c>
      <c r="H67" s="97">
        <v>19000</v>
      </c>
      <c r="I67" s="103">
        <v>4221.5</v>
      </c>
      <c r="J67" s="104">
        <v>14778.5</v>
      </c>
      <c r="K67" s="119" t="str">
        <f t="shared" si="1"/>
        <v>80301000000000000000</v>
      </c>
      <c r="L67" s="107" t="s">
        <v>121</v>
      </c>
    </row>
    <row r="68" spans="1:12">
      <c r="A68" s="100" t="s">
        <v>123</v>
      </c>
      <c r="B68" s="101" t="s">
        <v>7</v>
      </c>
      <c r="C68" s="102" t="s">
        <v>116</v>
      </c>
      <c r="D68" s="125" t="s">
        <v>125</v>
      </c>
      <c r="E68" s="151" t="s">
        <v>118</v>
      </c>
      <c r="F68" s="154"/>
      <c r="G68" s="130" t="s">
        <v>72</v>
      </c>
      <c r="H68" s="97">
        <v>2000</v>
      </c>
      <c r="I68" s="103">
        <v>0</v>
      </c>
      <c r="J68" s="104">
        <v>2000</v>
      </c>
      <c r="K68" s="119" t="str">
        <f t="shared" si="1"/>
        <v>80301110000000000000</v>
      </c>
      <c r="L68" s="107" t="s">
        <v>124</v>
      </c>
    </row>
    <row r="69" spans="1:12">
      <c r="A69" s="100" t="s">
        <v>123</v>
      </c>
      <c r="B69" s="101" t="s">
        <v>7</v>
      </c>
      <c r="C69" s="102" t="s">
        <v>116</v>
      </c>
      <c r="D69" s="125" t="s">
        <v>125</v>
      </c>
      <c r="E69" s="151" t="s">
        <v>127</v>
      </c>
      <c r="F69" s="154"/>
      <c r="G69" s="130" t="s">
        <v>72</v>
      </c>
      <c r="H69" s="97">
        <v>2000</v>
      </c>
      <c r="I69" s="103">
        <v>0</v>
      </c>
      <c r="J69" s="104">
        <v>2000</v>
      </c>
      <c r="K69" s="119" t="str">
        <f t="shared" si="1"/>
        <v>80301119990028990000</v>
      </c>
      <c r="L69" s="107" t="s">
        <v>126</v>
      </c>
    </row>
    <row r="70" spans="1:12">
      <c r="A70" s="100" t="s">
        <v>128</v>
      </c>
      <c r="B70" s="101" t="s">
        <v>7</v>
      </c>
      <c r="C70" s="102" t="s">
        <v>116</v>
      </c>
      <c r="D70" s="125" t="s">
        <v>125</v>
      </c>
      <c r="E70" s="151" t="s">
        <v>127</v>
      </c>
      <c r="F70" s="154"/>
      <c r="G70" s="130" t="s">
        <v>130</v>
      </c>
      <c r="H70" s="97">
        <v>2000</v>
      </c>
      <c r="I70" s="103">
        <v>0</v>
      </c>
      <c r="J70" s="104">
        <v>2000</v>
      </c>
      <c r="K70" s="119" t="str">
        <f t="shared" si="1"/>
        <v>80301119990028990800</v>
      </c>
      <c r="L70" s="107" t="s">
        <v>129</v>
      </c>
    </row>
    <row r="71" spans="1:12" s="85" customFormat="1">
      <c r="A71" s="80" t="s">
        <v>131</v>
      </c>
      <c r="B71" s="79" t="s">
        <v>7</v>
      </c>
      <c r="C71" s="122" t="s">
        <v>116</v>
      </c>
      <c r="D71" s="126" t="s">
        <v>125</v>
      </c>
      <c r="E71" s="148" t="s">
        <v>127</v>
      </c>
      <c r="F71" s="155"/>
      <c r="G71" s="123" t="s">
        <v>132</v>
      </c>
      <c r="H71" s="81">
        <v>2000</v>
      </c>
      <c r="I71" s="82">
        <v>0</v>
      </c>
      <c r="J71" s="83">
        <f>MAX(H71-I71,0)</f>
        <v>2000</v>
      </c>
      <c r="K71" s="119" t="str">
        <f t="shared" si="1"/>
        <v>80301119990028990870</v>
      </c>
      <c r="L71" s="84" t="str">
        <f>C71 &amp; D71 &amp;E71 &amp; F71 &amp; G71</f>
        <v>80301119990028990870</v>
      </c>
    </row>
    <row r="72" spans="1:12">
      <c r="A72" s="100" t="s">
        <v>133</v>
      </c>
      <c r="B72" s="101" t="s">
        <v>7</v>
      </c>
      <c r="C72" s="102" t="s">
        <v>116</v>
      </c>
      <c r="D72" s="125" t="s">
        <v>135</v>
      </c>
      <c r="E72" s="151" t="s">
        <v>118</v>
      </c>
      <c r="F72" s="154"/>
      <c r="G72" s="130" t="s">
        <v>72</v>
      </c>
      <c r="H72" s="97">
        <v>17000</v>
      </c>
      <c r="I72" s="103">
        <v>4221.5</v>
      </c>
      <c r="J72" s="104">
        <v>12778.5</v>
      </c>
      <c r="K72" s="119" t="str">
        <f t="shared" si="1"/>
        <v>80301130000000000000</v>
      </c>
      <c r="L72" s="107" t="s">
        <v>134</v>
      </c>
    </row>
    <row r="73" spans="1:12" ht="22.5">
      <c r="A73" s="100" t="s">
        <v>136</v>
      </c>
      <c r="B73" s="101" t="s">
        <v>7</v>
      </c>
      <c r="C73" s="102" t="s">
        <v>116</v>
      </c>
      <c r="D73" s="125" t="s">
        <v>135</v>
      </c>
      <c r="E73" s="151" t="s">
        <v>138</v>
      </c>
      <c r="F73" s="154"/>
      <c r="G73" s="130" t="s">
        <v>72</v>
      </c>
      <c r="H73" s="97">
        <v>17000</v>
      </c>
      <c r="I73" s="103">
        <v>4221.5</v>
      </c>
      <c r="J73" s="104">
        <v>12778.5</v>
      </c>
      <c r="K73" s="119" t="str">
        <f t="shared" si="1"/>
        <v>80301139990028320000</v>
      </c>
      <c r="L73" s="107" t="s">
        <v>137</v>
      </c>
    </row>
    <row r="74" spans="1:12">
      <c r="A74" s="100" t="s">
        <v>128</v>
      </c>
      <c r="B74" s="101" t="s">
        <v>7</v>
      </c>
      <c r="C74" s="102" t="s">
        <v>116</v>
      </c>
      <c r="D74" s="125" t="s">
        <v>135</v>
      </c>
      <c r="E74" s="151" t="s">
        <v>138</v>
      </c>
      <c r="F74" s="154"/>
      <c r="G74" s="130" t="s">
        <v>130</v>
      </c>
      <c r="H74" s="97">
        <v>17000</v>
      </c>
      <c r="I74" s="103">
        <v>4221.5</v>
      </c>
      <c r="J74" s="104">
        <v>12778.5</v>
      </c>
      <c r="K74" s="119" t="str">
        <f t="shared" si="1"/>
        <v>80301139990028320800</v>
      </c>
      <c r="L74" s="107" t="s">
        <v>139</v>
      </c>
    </row>
    <row r="75" spans="1:12">
      <c r="A75" s="100" t="s">
        <v>140</v>
      </c>
      <c r="B75" s="101" t="s">
        <v>7</v>
      </c>
      <c r="C75" s="102" t="s">
        <v>116</v>
      </c>
      <c r="D75" s="125" t="s">
        <v>135</v>
      </c>
      <c r="E75" s="151" t="s">
        <v>138</v>
      </c>
      <c r="F75" s="154"/>
      <c r="G75" s="130" t="s">
        <v>142</v>
      </c>
      <c r="H75" s="97">
        <v>17000</v>
      </c>
      <c r="I75" s="103">
        <v>4221.5</v>
      </c>
      <c r="J75" s="104">
        <v>12778.5</v>
      </c>
      <c r="K75" s="119" t="str">
        <f t="shared" si="1"/>
        <v>80301139990028320850</v>
      </c>
      <c r="L75" s="107" t="s">
        <v>141</v>
      </c>
    </row>
    <row r="76" spans="1:12" s="85" customFormat="1">
      <c r="A76" s="80" t="s">
        <v>143</v>
      </c>
      <c r="B76" s="79" t="s">
        <v>7</v>
      </c>
      <c r="C76" s="122" t="s">
        <v>116</v>
      </c>
      <c r="D76" s="126" t="s">
        <v>135</v>
      </c>
      <c r="E76" s="148" t="s">
        <v>138</v>
      </c>
      <c r="F76" s="155"/>
      <c r="G76" s="123" t="s">
        <v>144</v>
      </c>
      <c r="H76" s="81">
        <v>17000</v>
      </c>
      <c r="I76" s="82">
        <v>4221.5</v>
      </c>
      <c r="J76" s="83">
        <f>MAX(H76-I76,0)</f>
        <v>12778.5</v>
      </c>
      <c r="K76" s="119" t="str">
        <f t="shared" si="1"/>
        <v>80301139990028320853</v>
      </c>
      <c r="L76" s="84" t="str">
        <f>C76 &amp; D76 &amp;E76 &amp; F76 &amp; G76</f>
        <v>80301139990028320853</v>
      </c>
    </row>
    <row r="77" spans="1:12" ht="22.5">
      <c r="A77" s="100" t="s">
        <v>145</v>
      </c>
      <c r="B77" s="101" t="s">
        <v>7</v>
      </c>
      <c r="C77" s="102" t="s">
        <v>116</v>
      </c>
      <c r="D77" s="125" t="s">
        <v>147</v>
      </c>
      <c r="E77" s="151" t="s">
        <v>118</v>
      </c>
      <c r="F77" s="154"/>
      <c r="G77" s="130" t="s">
        <v>72</v>
      </c>
      <c r="H77" s="97">
        <v>64700</v>
      </c>
      <c r="I77" s="103">
        <v>0</v>
      </c>
      <c r="J77" s="104">
        <v>64700</v>
      </c>
      <c r="K77" s="119" t="str">
        <f t="shared" si="1"/>
        <v>80303000000000000000</v>
      </c>
      <c r="L77" s="107" t="s">
        <v>146</v>
      </c>
    </row>
    <row r="78" spans="1:12">
      <c r="A78" s="100" t="s">
        <v>148</v>
      </c>
      <c r="B78" s="101" t="s">
        <v>7</v>
      </c>
      <c r="C78" s="102" t="s">
        <v>116</v>
      </c>
      <c r="D78" s="125" t="s">
        <v>150</v>
      </c>
      <c r="E78" s="151" t="s">
        <v>118</v>
      </c>
      <c r="F78" s="154"/>
      <c r="G78" s="130" t="s">
        <v>72</v>
      </c>
      <c r="H78" s="97">
        <v>64700</v>
      </c>
      <c r="I78" s="103">
        <v>0</v>
      </c>
      <c r="J78" s="104">
        <v>64700</v>
      </c>
      <c r="K78" s="119" t="str">
        <f t="shared" si="1"/>
        <v>80303100000000000000</v>
      </c>
      <c r="L78" s="107" t="s">
        <v>149</v>
      </c>
    </row>
    <row r="79" spans="1:12">
      <c r="A79" s="100" t="s">
        <v>151</v>
      </c>
      <c r="B79" s="101" t="s">
        <v>7</v>
      </c>
      <c r="C79" s="102" t="s">
        <v>116</v>
      </c>
      <c r="D79" s="125" t="s">
        <v>150</v>
      </c>
      <c r="E79" s="151" t="s">
        <v>153</v>
      </c>
      <c r="F79" s="154"/>
      <c r="G79" s="130" t="s">
        <v>72</v>
      </c>
      <c r="H79" s="97">
        <v>64700</v>
      </c>
      <c r="I79" s="103">
        <v>0</v>
      </c>
      <c r="J79" s="104">
        <v>64700</v>
      </c>
      <c r="K79" s="119" t="str">
        <f t="shared" si="1"/>
        <v>80303109990029160000</v>
      </c>
      <c r="L79" s="107" t="s">
        <v>152</v>
      </c>
    </row>
    <row r="80" spans="1:12" ht="22.5">
      <c r="A80" s="100" t="s">
        <v>154</v>
      </c>
      <c r="B80" s="101" t="s">
        <v>7</v>
      </c>
      <c r="C80" s="102" t="s">
        <v>116</v>
      </c>
      <c r="D80" s="125" t="s">
        <v>150</v>
      </c>
      <c r="E80" s="151" t="s">
        <v>153</v>
      </c>
      <c r="F80" s="154"/>
      <c r="G80" s="130" t="s">
        <v>7</v>
      </c>
      <c r="H80" s="97">
        <v>64700</v>
      </c>
      <c r="I80" s="103">
        <v>0</v>
      </c>
      <c r="J80" s="104">
        <v>64700</v>
      </c>
      <c r="K80" s="119" t="str">
        <f t="shared" si="1"/>
        <v>80303109990029160200</v>
      </c>
      <c r="L80" s="107" t="s">
        <v>155</v>
      </c>
    </row>
    <row r="81" spans="1:12" ht="22.5">
      <c r="A81" s="100" t="s">
        <v>156</v>
      </c>
      <c r="B81" s="101" t="s">
        <v>7</v>
      </c>
      <c r="C81" s="102" t="s">
        <v>116</v>
      </c>
      <c r="D81" s="125" t="s">
        <v>150</v>
      </c>
      <c r="E81" s="151" t="s">
        <v>153</v>
      </c>
      <c r="F81" s="154"/>
      <c r="G81" s="130" t="s">
        <v>158</v>
      </c>
      <c r="H81" s="97">
        <v>64700</v>
      </c>
      <c r="I81" s="103">
        <v>0</v>
      </c>
      <c r="J81" s="104">
        <v>64700</v>
      </c>
      <c r="K81" s="119" t="str">
        <f t="shared" si="1"/>
        <v>80303109990029160240</v>
      </c>
      <c r="L81" s="107" t="s">
        <v>157</v>
      </c>
    </row>
    <row r="82" spans="1:12" s="85" customFormat="1" ht="22.5">
      <c r="A82" s="80" t="s">
        <v>159</v>
      </c>
      <c r="B82" s="79" t="s">
        <v>7</v>
      </c>
      <c r="C82" s="122" t="s">
        <v>116</v>
      </c>
      <c r="D82" s="126" t="s">
        <v>150</v>
      </c>
      <c r="E82" s="148" t="s">
        <v>153</v>
      </c>
      <c r="F82" s="155"/>
      <c r="G82" s="123" t="s">
        <v>160</v>
      </c>
      <c r="H82" s="81">
        <v>64700</v>
      </c>
      <c r="I82" s="82">
        <v>0</v>
      </c>
      <c r="J82" s="83">
        <f>MAX(H82-I82,0)</f>
        <v>64700</v>
      </c>
      <c r="K82" s="119" t="str">
        <f t="shared" si="1"/>
        <v>80303109990029160244</v>
      </c>
      <c r="L82" s="84" t="str">
        <f>C82 &amp; D82 &amp;E82 &amp; F82 &amp; G82</f>
        <v>80303109990029160244</v>
      </c>
    </row>
    <row r="83" spans="1:12">
      <c r="A83" s="100" t="s">
        <v>161</v>
      </c>
      <c r="B83" s="101" t="s">
        <v>7</v>
      </c>
      <c r="C83" s="102" t="s">
        <v>116</v>
      </c>
      <c r="D83" s="125" t="s">
        <v>163</v>
      </c>
      <c r="E83" s="151" t="s">
        <v>118</v>
      </c>
      <c r="F83" s="154"/>
      <c r="G83" s="130" t="s">
        <v>72</v>
      </c>
      <c r="H83" s="97">
        <v>3730249.95</v>
      </c>
      <c r="I83" s="103">
        <v>12000</v>
      </c>
      <c r="J83" s="104">
        <v>3718249.95</v>
      </c>
      <c r="K83" s="119" t="str">
        <f t="shared" si="1"/>
        <v>80304000000000000000</v>
      </c>
      <c r="L83" s="107" t="s">
        <v>162</v>
      </c>
    </row>
    <row r="84" spans="1:12">
      <c r="A84" s="100" t="s">
        <v>164</v>
      </c>
      <c r="B84" s="101" t="s">
        <v>7</v>
      </c>
      <c r="C84" s="102" t="s">
        <v>116</v>
      </c>
      <c r="D84" s="125" t="s">
        <v>166</v>
      </c>
      <c r="E84" s="151" t="s">
        <v>118</v>
      </c>
      <c r="F84" s="154"/>
      <c r="G84" s="130" t="s">
        <v>72</v>
      </c>
      <c r="H84" s="97">
        <v>3730249.95</v>
      </c>
      <c r="I84" s="103">
        <v>12000</v>
      </c>
      <c r="J84" s="104">
        <v>3718249.95</v>
      </c>
      <c r="K84" s="119" t="str">
        <f t="shared" si="1"/>
        <v>80304090000000000000</v>
      </c>
      <c r="L84" s="107" t="s">
        <v>165</v>
      </c>
    </row>
    <row r="85" spans="1:12">
      <c r="A85" s="100" t="s">
        <v>167</v>
      </c>
      <c r="B85" s="101" t="s">
        <v>7</v>
      </c>
      <c r="C85" s="102" t="s">
        <v>116</v>
      </c>
      <c r="D85" s="125" t="s">
        <v>166</v>
      </c>
      <c r="E85" s="151" t="s">
        <v>169</v>
      </c>
      <c r="F85" s="154"/>
      <c r="G85" s="130" t="s">
        <v>72</v>
      </c>
      <c r="H85" s="97">
        <v>50000</v>
      </c>
      <c r="I85" s="103">
        <v>0</v>
      </c>
      <c r="J85" s="104">
        <v>50000</v>
      </c>
      <c r="K85" s="119" t="str">
        <f t="shared" si="1"/>
        <v>80304090100129010000</v>
      </c>
      <c r="L85" s="107" t="s">
        <v>168</v>
      </c>
    </row>
    <row r="86" spans="1:12" ht="22.5">
      <c r="A86" s="100" t="s">
        <v>154</v>
      </c>
      <c r="B86" s="101" t="s">
        <v>7</v>
      </c>
      <c r="C86" s="102" t="s">
        <v>116</v>
      </c>
      <c r="D86" s="125" t="s">
        <v>166</v>
      </c>
      <c r="E86" s="151" t="s">
        <v>169</v>
      </c>
      <c r="F86" s="154"/>
      <c r="G86" s="130" t="s">
        <v>7</v>
      </c>
      <c r="H86" s="97">
        <v>50000</v>
      </c>
      <c r="I86" s="103">
        <v>0</v>
      </c>
      <c r="J86" s="104">
        <v>50000</v>
      </c>
      <c r="K86" s="119" t="str">
        <f t="shared" si="1"/>
        <v>80304090100129010200</v>
      </c>
      <c r="L86" s="107" t="s">
        <v>170</v>
      </c>
    </row>
    <row r="87" spans="1:12" ht="22.5">
      <c r="A87" s="100" t="s">
        <v>156</v>
      </c>
      <c r="B87" s="101" t="s">
        <v>7</v>
      </c>
      <c r="C87" s="102" t="s">
        <v>116</v>
      </c>
      <c r="D87" s="125" t="s">
        <v>166</v>
      </c>
      <c r="E87" s="151" t="s">
        <v>169</v>
      </c>
      <c r="F87" s="154"/>
      <c r="G87" s="130" t="s">
        <v>158</v>
      </c>
      <c r="H87" s="97">
        <v>50000</v>
      </c>
      <c r="I87" s="103">
        <v>0</v>
      </c>
      <c r="J87" s="104">
        <v>50000</v>
      </c>
      <c r="K87" s="119" t="str">
        <f t="shared" si="1"/>
        <v>80304090100129010240</v>
      </c>
      <c r="L87" s="107" t="s">
        <v>171</v>
      </c>
    </row>
    <row r="88" spans="1:12" s="85" customFormat="1" ht="22.5">
      <c r="A88" s="80" t="s">
        <v>159</v>
      </c>
      <c r="B88" s="79" t="s">
        <v>7</v>
      </c>
      <c r="C88" s="122" t="s">
        <v>116</v>
      </c>
      <c r="D88" s="126" t="s">
        <v>166</v>
      </c>
      <c r="E88" s="148" t="s">
        <v>169</v>
      </c>
      <c r="F88" s="155"/>
      <c r="G88" s="123" t="s">
        <v>160</v>
      </c>
      <c r="H88" s="81">
        <v>50000</v>
      </c>
      <c r="I88" s="82">
        <v>0</v>
      </c>
      <c r="J88" s="83">
        <f>MAX(H88-I88,0)</f>
        <v>50000</v>
      </c>
      <c r="K88" s="119" t="str">
        <f t="shared" si="1"/>
        <v>80304090100129010244</v>
      </c>
      <c r="L88" s="84" t="str">
        <f>C88 &amp; D88 &amp;E88 &amp; F88 &amp; G88</f>
        <v>80304090100129010244</v>
      </c>
    </row>
    <row r="89" spans="1:12">
      <c r="A89" s="100" t="s">
        <v>172</v>
      </c>
      <c r="B89" s="101" t="s">
        <v>7</v>
      </c>
      <c r="C89" s="102" t="s">
        <v>116</v>
      </c>
      <c r="D89" s="125" t="s">
        <v>166</v>
      </c>
      <c r="E89" s="151" t="s">
        <v>174</v>
      </c>
      <c r="F89" s="154"/>
      <c r="G89" s="130" t="s">
        <v>72</v>
      </c>
      <c r="H89" s="97">
        <v>1178249.95</v>
      </c>
      <c r="I89" s="103">
        <v>12000</v>
      </c>
      <c r="J89" s="104">
        <v>1166249.95</v>
      </c>
      <c r="K89" s="119" t="str">
        <f t="shared" si="1"/>
        <v>80304090100129030000</v>
      </c>
      <c r="L89" s="107" t="s">
        <v>173</v>
      </c>
    </row>
    <row r="90" spans="1:12" ht="22.5">
      <c r="A90" s="100" t="s">
        <v>154</v>
      </c>
      <c r="B90" s="101" t="s">
        <v>7</v>
      </c>
      <c r="C90" s="102" t="s">
        <v>116</v>
      </c>
      <c r="D90" s="125" t="s">
        <v>166</v>
      </c>
      <c r="E90" s="151" t="s">
        <v>174</v>
      </c>
      <c r="F90" s="154"/>
      <c r="G90" s="130" t="s">
        <v>7</v>
      </c>
      <c r="H90" s="97">
        <v>1178249.95</v>
      </c>
      <c r="I90" s="103">
        <v>12000</v>
      </c>
      <c r="J90" s="104">
        <v>1166249.95</v>
      </c>
      <c r="K90" s="119" t="str">
        <f t="shared" si="1"/>
        <v>80304090100129030200</v>
      </c>
      <c r="L90" s="107" t="s">
        <v>175</v>
      </c>
    </row>
    <row r="91" spans="1:12" ht="22.5">
      <c r="A91" s="100" t="s">
        <v>156</v>
      </c>
      <c r="B91" s="101" t="s">
        <v>7</v>
      </c>
      <c r="C91" s="102" t="s">
        <v>116</v>
      </c>
      <c r="D91" s="125" t="s">
        <v>166</v>
      </c>
      <c r="E91" s="151" t="s">
        <v>174</v>
      </c>
      <c r="F91" s="154"/>
      <c r="G91" s="130" t="s">
        <v>158</v>
      </c>
      <c r="H91" s="97">
        <v>1178249.95</v>
      </c>
      <c r="I91" s="103">
        <v>12000</v>
      </c>
      <c r="J91" s="104">
        <v>1166249.95</v>
      </c>
      <c r="K91" s="119" t="str">
        <f t="shared" si="1"/>
        <v>80304090100129030240</v>
      </c>
      <c r="L91" s="107" t="s">
        <v>176</v>
      </c>
    </row>
    <row r="92" spans="1:12" s="85" customFormat="1" ht="22.5">
      <c r="A92" s="80" t="s">
        <v>159</v>
      </c>
      <c r="B92" s="79" t="s">
        <v>7</v>
      </c>
      <c r="C92" s="122" t="s">
        <v>116</v>
      </c>
      <c r="D92" s="126" t="s">
        <v>166</v>
      </c>
      <c r="E92" s="148" t="s">
        <v>174</v>
      </c>
      <c r="F92" s="155"/>
      <c r="G92" s="123" t="s">
        <v>160</v>
      </c>
      <c r="H92" s="81">
        <v>1178249.95</v>
      </c>
      <c r="I92" s="82">
        <v>12000</v>
      </c>
      <c r="J92" s="83">
        <f>MAX(H92-I92,0)</f>
        <v>1166249.95</v>
      </c>
      <c r="K92" s="119" t="str">
        <f t="shared" si="1"/>
        <v>80304090100129030244</v>
      </c>
      <c r="L92" s="84" t="str">
        <f>C92 &amp; D92 &amp;E92 &amp; F92 &amp; G92</f>
        <v>80304090100129030244</v>
      </c>
    </row>
    <row r="93" spans="1:12" ht="45">
      <c r="A93" s="100" t="s">
        <v>177</v>
      </c>
      <c r="B93" s="101" t="s">
        <v>7</v>
      </c>
      <c r="C93" s="102" t="s">
        <v>116</v>
      </c>
      <c r="D93" s="125" t="s">
        <v>166</v>
      </c>
      <c r="E93" s="151" t="s">
        <v>179</v>
      </c>
      <c r="F93" s="154"/>
      <c r="G93" s="130" t="s">
        <v>72</v>
      </c>
      <c r="H93" s="97">
        <v>1521900</v>
      </c>
      <c r="I93" s="103">
        <v>0</v>
      </c>
      <c r="J93" s="104">
        <v>1521900</v>
      </c>
      <c r="K93" s="119" t="str">
        <f t="shared" si="1"/>
        <v>80304090100171520000</v>
      </c>
      <c r="L93" s="107" t="s">
        <v>178</v>
      </c>
    </row>
    <row r="94" spans="1:12" ht="22.5">
      <c r="A94" s="100" t="s">
        <v>154</v>
      </c>
      <c r="B94" s="101" t="s">
        <v>7</v>
      </c>
      <c r="C94" s="102" t="s">
        <v>116</v>
      </c>
      <c r="D94" s="125" t="s">
        <v>166</v>
      </c>
      <c r="E94" s="151" t="s">
        <v>179</v>
      </c>
      <c r="F94" s="154"/>
      <c r="G94" s="130" t="s">
        <v>7</v>
      </c>
      <c r="H94" s="97">
        <v>1521900</v>
      </c>
      <c r="I94" s="103">
        <v>0</v>
      </c>
      <c r="J94" s="104">
        <v>1521900</v>
      </c>
      <c r="K94" s="119" t="str">
        <f t="shared" si="1"/>
        <v>80304090100171520200</v>
      </c>
      <c r="L94" s="107" t="s">
        <v>180</v>
      </c>
    </row>
    <row r="95" spans="1:12" ht="22.5">
      <c r="A95" s="100" t="s">
        <v>156</v>
      </c>
      <c r="B95" s="101" t="s">
        <v>7</v>
      </c>
      <c r="C95" s="102" t="s">
        <v>116</v>
      </c>
      <c r="D95" s="125" t="s">
        <v>166</v>
      </c>
      <c r="E95" s="151" t="s">
        <v>179</v>
      </c>
      <c r="F95" s="154"/>
      <c r="G95" s="130" t="s">
        <v>158</v>
      </c>
      <c r="H95" s="97">
        <v>1521900</v>
      </c>
      <c r="I95" s="103">
        <v>0</v>
      </c>
      <c r="J95" s="104">
        <v>1521900</v>
      </c>
      <c r="K95" s="119" t="str">
        <f t="shared" si="1"/>
        <v>80304090100171520240</v>
      </c>
      <c r="L95" s="107" t="s">
        <v>181</v>
      </c>
    </row>
    <row r="96" spans="1:12" s="85" customFormat="1" ht="22.5">
      <c r="A96" s="80" t="s">
        <v>159</v>
      </c>
      <c r="B96" s="79" t="s">
        <v>7</v>
      </c>
      <c r="C96" s="122" t="s">
        <v>116</v>
      </c>
      <c r="D96" s="126" t="s">
        <v>166</v>
      </c>
      <c r="E96" s="148" t="s">
        <v>179</v>
      </c>
      <c r="F96" s="155"/>
      <c r="G96" s="123" t="s">
        <v>160</v>
      </c>
      <c r="H96" s="81">
        <v>1521900</v>
      </c>
      <c r="I96" s="82">
        <v>0</v>
      </c>
      <c r="J96" s="83">
        <f>MAX(H96-I96,0)</f>
        <v>1521900</v>
      </c>
      <c r="K96" s="119" t="str">
        <f t="shared" si="1"/>
        <v>80304090100171520244</v>
      </c>
      <c r="L96" s="84" t="str">
        <f>C96 &amp; D96 &amp;E96 &amp; F96 &amp; G96</f>
        <v>80304090100171520244</v>
      </c>
    </row>
    <row r="97" spans="1:12" ht="45">
      <c r="A97" s="100" t="s">
        <v>182</v>
      </c>
      <c r="B97" s="101" t="s">
        <v>7</v>
      </c>
      <c r="C97" s="102" t="s">
        <v>116</v>
      </c>
      <c r="D97" s="125" t="s">
        <v>166</v>
      </c>
      <c r="E97" s="151" t="s">
        <v>184</v>
      </c>
      <c r="F97" s="154"/>
      <c r="G97" s="130" t="s">
        <v>72</v>
      </c>
      <c r="H97" s="97">
        <v>80100</v>
      </c>
      <c r="I97" s="103">
        <v>0</v>
      </c>
      <c r="J97" s="104">
        <v>80100</v>
      </c>
      <c r="K97" s="119" t="str">
        <f t="shared" si="1"/>
        <v>803040901001S1520000</v>
      </c>
      <c r="L97" s="107" t="s">
        <v>183</v>
      </c>
    </row>
    <row r="98" spans="1:12" ht="22.5">
      <c r="A98" s="100" t="s">
        <v>154</v>
      </c>
      <c r="B98" s="101" t="s">
        <v>7</v>
      </c>
      <c r="C98" s="102" t="s">
        <v>116</v>
      </c>
      <c r="D98" s="125" t="s">
        <v>166</v>
      </c>
      <c r="E98" s="151" t="s">
        <v>184</v>
      </c>
      <c r="F98" s="154"/>
      <c r="G98" s="130" t="s">
        <v>7</v>
      </c>
      <c r="H98" s="97">
        <v>80100</v>
      </c>
      <c r="I98" s="103">
        <v>0</v>
      </c>
      <c r="J98" s="104">
        <v>80100</v>
      </c>
      <c r="K98" s="119" t="str">
        <f t="shared" ref="K98:K129" si="2">C98 &amp; D98 &amp;E98 &amp; F98 &amp; G98</f>
        <v>803040901001S1520200</v>
      </c>
      <c r="L98" s="107" t="s">
        <v>185</v>
      </c>
    </row>
    <row r="99" spans="1:12" ht="22.5">
      <c r="A99" s="100" t="s">
        <v>156</v>
      </c>
      <c r="B99" s="101" t="s">
        <v>7</v>
      </c>
      <c r="C99" s="102" t="s">
        <v>116</v>
      </c>
      <c r="D99" s="125" t="s">
        <v>166</v>
      </c>
      <c r="E99" s="151" t="s">
        <v>184</v>
      </c>
      <c r="F99" s="154"/>
      <c r="G99" s="130" t="s">
        <v>158</v>
      </c>
      <c r="H99" s="97">
        <v>80100</v>
      </c>
      <c r="I99" s="103">
        <v>0</v>
      </c>
      <c r="J99" s="104">
        <v>80100</v>
      </c>
      <c r="K99" s="119" t="str">
        <f t="shared" si="2"/>
        <v>803040901001S1520240</v>
      </c>
      <c r="L99" s="107" t="s">
        <v>186</v>
      </c>
    </row>
    <row r="100" spans="1:12" s="85" customFormat="1" ht="22.5">
      <c r="A100" s="80" t="s">
        <v>159</v>
      </c>
      <c r="B100" s="79" t="s">
        <v>7</v>
      </c>
      <c r="C100" s="122" t="s">
        <v>116</v>
      </c>
      <c r="D100" s="126" t="s">
        <v>166</v>
      </c>
      <c r="E100" s="148" t="s">
        <v>184</v>
      </c>
      <c r="F100" s="155"/>
      <c r="G100" s="123" t="s">
        <v>160</v>
      </c>
      <c r="H100" s="81">
        <v>80100</v>
      </c>
      <c r="I100" s="82">
        <v>0</v>
      </c>
      <c r="J100" s="83">
        <f>MAX(H100-I100,0)</f>
        <v>80100</v>
      </c>
      <c r="K100" s="119" t="str">
        <f t="shared" si="2"/>
        <v>803040901001S1520244</v>
      </c>
      <c r="L100" s="84" t="str">
        <f>C100 &amp; D100 &amp;E100 &amp; F100 &amp; G100</f>
        <v>803040901001S1520244</v>
      </c>
    </row>
    <row r="101" spans="1:12" ht="45">
      <c r="A101" s="100" t="s">
        <v>187</v>
      </c>
      <c r="B101" s="101" t="s">
        <v>7</v>
      </c>
      <c r="C101" s="102" t="s">
        <v>116</v>
      </c>
      <c r="D101" s="125" t="s">
        <v>166</v>
      </c>
      <c r="E101" s="151" t="s">
        <v>189</v>
      </c>
      <c r="F101" s="154"/>
      <c r="G101" s="130" t="s">
        <v>72</v>
      </c>
      <c r="H101" s="97">
        <v>100000</v>
      </c>
      <c r="I101" s="103">
        <v>0</v>
      </c>
      <c r="J101" s="104">
        <v>100000</v>
      </c>
      <c r="K101" s="119" t="str">
        <f t="shared" si="2"/>
        <v>80304090100229040000</v>
      </c>
      <c r="L101" s="107" t="s">
        <v>188</v>
      </c>
    </row>
    <row r="102" spans="1:12" ht="22.5">
      <c r="A102" s="100" t="s">
        <v>154</v>
      </c>
      <c r="B102" s="101" t="s">
        <v>7</v>
      </c>
      <c r="C102" s="102" t="s">
        <v>116</v>
      </c>
      <c r="D102" s="125" t="s">
        <v>166</v>
      </c>
      <c r="E102" s="151" t="s">
        <v>189</v>
      </c>
      <c r="F102" s="154"/>
      <c r="G102" s="130" t="s">
        <v>7</v>
      </c>
      <c r="H102" s="97">
        <v>100000</v>
      </c>
      <c r="I102" s="103">
        <v>0</v>
      </c>
      <c r="J102" s="104">
        <v>100000</v>
      </c>
      <c r="K102" s="119" t="str">
        <f t="shared" si="2"/>
        <v>80304090100229040200</v>
      </c>
      <c r="L102" s="107" t="s">
        <v>190</v>
      </c>
    </row>
    <row r="103" spans="1:12" ht="22.5">
      <c r="A103" s="100" t="s">
        <v>156</v>
      </c>
      <c r="B103" s="101" t="s">
        <v>7</v>
      </c>
      <c r="C103" s="102" t="s">
        <v>116</v>
      </c>
      <c r="D103" s="125" t="s">
        <v>166</v>
      </c>
      <c r="E103" s="151" t="s">
        <v>189</v>
      </c>
      <c r="F103" s="154"/>
      <c r="G103" s="130" t="s">
        <v>158</v>
      </c>
      <c r="H103" s="97">
        <v>100000</v>
      </c>
      <c r="I103" s="103">
        <v>0</v>
      </c>
      <c r="J103" s="104">
        <v>100000</v>
      </c>
      <c r="K103" s="119" t="str">
        <f t="shared" si="2"/>
        <v>80304090100229040240</v>
      </c>
      <c r="L103" s="107" t="s">
        <v>191</v>
      </c>
    </row>
    <row r="104" spans="1:12" s="85" customFormat="1" ht="22.5">
      <c r="A104" s="80" t="s">
        <v>159</v>
      </c>
      <c r="B104" s="79" t="s">
        <v>7</v>
      </c>
      <c r="C104" s="122" t="s">
        <v>116</v>
      </c>
      <c r="D104" s="126" t="s">
        <v>166</v>
      </c>
      <c r="E104" s="148" t="s">
        <v>189</v>
      </c>
      <c r="F104" s="155"/>
      <c r="G104" s="123" t="s">
        <v>160</v>
      </c>
      <c r="H104" s="81">
        <v>100000</v>
      </c>
      <c r="I104" s="82">
        <v>0</v>
      </c>
      <c r="J104" s="83">
        <f>MAX(H104-I104,0)</f>
        <v>100000</v>
      </c>
      <c r="K104" s="119" t="str">
        <f t="shared" si="2"/>
        <v>80304090100229040244</v>
      </c>
      <c r="L104" s="84" t="str">
        <f>C104 &amp; D104 &amp;E104 &amp; F104 &amp; G104</f>
        <v>80304090100229040244</v>
      </c>
    </row>
    <row r="105" spans="1:12" ht="22.5">
      <c r="A105" s="100" t="s">
        <v>192</v>
      </c>
      <c r="B105" s="101" t="s">
        <v>7</v>
      </c>
      <c r="C105" s="102" t="s">
        <v>116</v>
      </c>
      <c r="D105" s="125" t="s">
        <v>166</v>
      </c>
      <c r="E105" s="151" t="s">
        <v>194</v>
      </c>
      <c r="F105" s="154"/>
      <c r="G105" s="130" t="s">
        <v>72</v>
      </c>
      <c r="H105" s="97">
        <v>250000</v>
      </c>
      <c r="I105" s="103">
        <v>0</v>
      </c>
      <c r="J105" s="104">
        <v>250000</v>
      </c>
      <c r="K105" s="119" t="str">
        <f t="shared" si="2"/>
        <v>80304090100329050000</v>
      </c>
      <c r="L105" s="107" t="s">
        <v>193</v>
      </c>
    </row>
    <row r="106" spans="1:12" ht="22.5">
      <c r="A106" s="100" t="s">
        <v>154</v>
      </c>
      <c r="B106" s="101" t="s">
        <v>7</v>
      </c>
      <c r="C106" s="102" t="s">
        <v>116</v>
      </c>
      <c r="D106" s="125" t="s">
        <v>166</v>
      </c>
      <c r="E106" s="151" t="s">
        <v>194</v>
      </c>
      <c r="F106" s="154"/>
      <c r="G106" s="130" t="s">
        <v>7</v>
      </c>
      <c r="H106" s="97">
        <v>250000</v>
      </c>
      <c r="I106" s="103">
        <v>0</v>
      </c>
      <c r="J106" s="104">
        <v>250000</v>
      </c>
      <c r="K106" s="119" t="str">
        <f t="shared" si="2"/>
        <v>80304090100329050200</v>
      </c>
      <c r="L106" s="107" t="s">
        <v>195</v>
      </c>
    </row>
    <row r="107" spans="1:12" ht="22.5">
      <c r="A107" s="100" t="s">
        <v>156</v>
      </c>
      <c r="B107" s="101" t="s">
        <v>7</v>
      </c>
      <c r="C107" s="102" t="s">
        <v>116</v>
      </c>
      <c r="D107" s="125" t="s">
        <v>166</v>
      </c>
      <c r="E107" s="151" t="s">
        <v>194</v>
      </c>
      <c r="F107" s="154"/>
      <c r="G107" s="130" t="s">
        <v>158</v>
      </c>
      <c r="H107" s="97">
        <v>250000</v>
      </c>
      <c r="I107" s="103">
        <v>0</v>
      </c>
      <c r="J107" s="104">
        <v>250000</v>
      </c>
      <c r="K107" s="119" t="str">
        <f t="shared" si="2"/>
        <v>80304090100329050240</v>
      </c>
      <c r="L107" s="107" t="s">
        <v>196</v>
      </c>
    </row>
    <row r="108" spans="1:12" s="85" customFormat="1" ht="22.5">
      <c r="A108" s="80" t="s">
        <v>159</v>
      </c>
      <c r="B108" s="79" t="s">
        <v>7</v>
      </c>
      <c r="C108" s="122" t="s">
        <v>116</v>
      </c>
      <c r="D108" s="126" t="s">
        <v>166</v>
      </c>
      <c r="E108" s="148" t="s">
        <v>194</v>
      </c>
      <c r="F108" s="155"/>
      <c r="G108" s="123" t="s">
        <v>160</v>
      </c>
      <c r="H108" s="81">
        <v>250000</v>
      </c>
      <c r="I108" s="82">
        <v>0</v>
      </c>
      <c r="J108" s="83">
        <f>MAX(H108-I108,0)</f>
        <v>250000</v>
      </c>
      <c r="K108" s="119" t="str">
        <f t="shared" si="2"/>
        <v>80304090100329050244</v>
      </c>
      <c r="L108" s="84" t="str">
        <f>C108 &amp; D108 &amp;E108 &amp; F108 &amp; G108</f>
        <v>80304090100329050244</v>
      </c>
    </row>
    <row r="109" spans="1:12">
      <c r="A109" s="100" t="s">
        <v>197</v>
      </c>
      <c r="B109" s="101" t="s">
        <v>7</v>
      </c>
      <c r="C109" s="102" t="s">
        <v>116</v>
      </c>
      <c r="D109" s="125" t="s">
        <v>166</v>
      </c>
      <c r="E109" s="151" t="s">
        <v>199</v>
      </c>
      <c r="F109" s="154"/>
      <c r="G109" s="130" t="s">
        <v>72</v>
      </c>
      <c r="H109" s="97">
        <v>124600</v>
      </c>
      <c r="I109" s="103">
        <v>0</v>
      </c>
      <c r="J109" s="104">
        <v>124600</v>
      </c>
      <c r="K109" s="119" t="str">
        <f t="shared" si="2"/>
        <v>80304090100529020000</v>
      </c>
      <c r="L109" s="107" t="s">
        <v>198</v>
      </c>
    </row>
    <row r="110" spans="1:12" ht="22.5">
      <c r="A110" s="100" t="s">
        <v>154</v>
      </c>
      <c r="B110" s="101" t="s">
        <v>7</v>
      </c>
      <c r="C110" s="102" t="s">
        <v>116</v>
      </c>
      <c r="D110" s="125" t="s">
        <v>166</v>
      </c>
      <c r="E110" s="151" t="s">
        <v>199</v>
      </c>
      <c r="F110" s="154"/>
      <c r="G110" s="130" t="s">
        <v>7</v>
      </c>
      <c r="H110" s="97">
        <v>124600</v>
      </c>
      <c r="I110" s="103">
        <v>0</v>
      </c>
      <c r="J110" s="104">
        <v>124600</v>
      </c>
      <c r="K110" s="119" t="str">
        <f t="shared" si="2"/>
        <v>80304090100529020200</v>
      </c>
      <c r="L110" s="107" t="s">
        <v>200</v>
      </c>
    </row>
    <row r="111" spans="1:12" ht="22.5">
      <c r="A111" s="100" t="s">
        <v>156</v>
      </c>
      <c r="B111" s="101" t="s">
        <v>7</v>
      </c>
      <c r="C111" s="102" t="s">
        <v>116</v>
      </c>
      <c r="D111" s="125" t="s">
        <v>166</v>
      </c>
      <c r="E111" s="151" t="s">
        <v>199</v>
      </c>
      <c r="F111" s="154"/>
      <c r="G111" s="130" t="s">
        <v>158</v>
      </c>
      <c r="H111" s="97">
        <v>124600</v>
      </c>
      <c r="I111" s="103">
        <v>0</v>
      </c>
      <c r="J111" s="104">
        <v>124600</v>
      </c>
      <c r="K111" s="119" t="str">
        <f t="shared" si="2"/>
        <v>80304090100529020240</v>
      </c>
      <c r="L111" s="107" t="s">
        <v>201</v>
      </c>
    </row>
    <row r="112" spans="1:12" s="85" customFormat="1" ht="22.5">
      <c r="A112" s="80" t="s">
        <v>159</v>
      </c>
      <c r="B112" s="79" t="s">
        <v>7</v>
      </c>
      <c r="C112" s="122" t="s">
        <v>116</v>
      </c>
      <c r="D112" s="126" t="s">
        <v>166</v>
      </c>
      <c r="E112" s="148" t="s">
        <v>199</v>
      </c>
      <c r="F112" s="155"/>
      <c r="G112" s="123" t="s">
        <v>160</v>
      </c>
      <c r="H112" s="81">
        <v>124600</v>
      </c>
      <c r="I112" s="82">
        <v>0</v>
      </c>
      <c r="J112" s="83">
        <f>MAX(H112-I112,0)</f>
        <v>124600</v>
      </c>
      <c r="K112" s="119" t="str">
        <f t="shared" si="2"/>
        <v>80304090100529020244</v>
      </c>
      <c r="L112" s="84" t="str">
        <f>C112 &amp; D112 &amp;E112 &amp; F112 &amp; G112</f>
        <v>80304090100529020244</v>
      </c>
    </row>
    <row r="113" spans="1:12" ht="45">
      <c r="A113" s="100" t="s">
        <v>202</v>
      </c>
      <c r="B113" s="101" t="s">
        <v>7</v>
      </c>
      <c r="C113" s="102" t="s">
        <v>116</v>
      </c>
      <c r="D113" s="125" t="s">
        <v>166</v>
      </c>
      <c r="E113" s="151" t="s">
        <v>204</v>
      </c>
      <c r="F113" s="154"/>
      <c r="G113" s="130" t="s">
        <v>72</v>
      </c>
      <c r="H113" s="97">
        <v>404100</v>
      </c>
      <c r="I113" s="103">
        <v>0</v>
      </c>
      <c r="J113" s="104">
        <v>404100</v>
      </c>
      <c r="K113" s="119" t="str">
        <f t="shared" si="2"/>
        <v>80304090100571520000</v>
      </c>
      <c r="L113" s="107" t="s">
        <v>203</v>
      </c>
    </row>
    <row r="114" spans="1:12" ht="22.5">
      <c r="A114" s="100" t="s">
        <v>154</v>
      </c>
      <c r="B114" s="101" t="s">
        <v>7</v>
      </c>
      <c r="C114" s="102" t="s">
        <v>116</v>
      </c>
      <c r="D114" s="125" t="s">
        <v>166</v>
      </c>
      <c r="E114" s="151" t="s">
        <v>204</v>
      </c>
      <c r="F114" s="154"/>
      <c r="G114" s="130" t="s">
        <v>7</v>
      </c>
      <c r="H114" s="97">
        <v>404100</v>
      </c>
      <c r="I114" s="103">
        <v>0</v>
      </c>
      <c r="J114" s="104">
        <v>404100</v>
      </c>
      <c r="K114" s="119" t="str">
        <f t="shared" si="2"/>
        <v>80304090100571520200</v>
      </c>
      <c r="L114" s="107" t="s">
        <v>205</v>
      </c>
    </row>
    <row r="115" spans="1:12" ht="22.5">
      <c r="A115" s="100" t="s">
        <v>156</v>
      </c>
      <c r="B115" s="101" t="s">
        <v>7</v>
      </c>
      <c r="C115" s="102" t="s">
        <v>116</v>
      </c>
      <c r="D115" s="125" t="s">
        <v>166</v>
      </c>
      <c r="E115" s="151" t="s">
        <v>204</v>
      </c>
      <c r="F115" s="154"/>
      <c r="G115" s="130" t="s">
        <v>158</v>
      </c>
      <c r="H115" s="97">
        <v>404100</v>
      </c>
      <c r="I115" s="103">
        <v>0</v>
      </c>
      <c r="J115" s="104">
        <v>404100</v>
      </c>
      <c r="K115" s="119" t="str">
        <f t="shared" si="2"/>
        <v>80304090100571520240</v>
      </c>
      <c r="L115" s="107" t="s">
        <v>206</v>
      </c>
    </row>
    <row r="116" spans="1:12" s="85" customFormat="1" ht="22.5">
      <c r="A116" s="80" t="s">
        <v>159</v>
      </c>
      <c r="B116" s="79" t="s">
        <v>7</v>
      </c>
      <c r="C116" s="122" t="s">
        <v>116</v>
      </c>
      <c r="D116" s="126" t="s">
        <v>166</v>
      </c>
      <c r="E116" s="148" t="s">
        <v>204</v>
      </c>
      <c r="F116" s="155"/>
      <c r="G116" s="123" t="s">
        <v>160</v>
      </c>
      <c r="H116" s="81">
        <v>404100</v>
      </c>
      <c r="I116" s="82">
        <v>0</v>
      </c>
      <c r="J116" s="83">
        <f>MAX(H116-I116,0)</f>
        <v>404100</v>
      </c>
      <c r="K116" s="119" t="str">
        <f t="shared" si="2"/>
        <v>80304090100571520244</v>
      </c>
      <c r="L116" s="84" t="str">
        <f>C116 &amp; D116 &amp;E116 &amp; F116 &amp; G116</f>
        <v>80304090100571520244</v>
      </c>
    </row>
    <row r="117" spans="1:12" ht="45">
      <c r="A117" s="100" t="s">
        <v>207</v>
      </c>
      <c r="B117" s="101" t="s">
        <v>7</v>
      </c>
      <c r="C117" s="102" t="s">
        <v>116</v>
      </c>
      <c r="D117" s="125" t="s">
        <v>166</v>
      </c>
      <c r="E117" s="151" t="s">
        <v>209</v>
      </c>
      <c r="F117" s="154"/>
      <c r="G117" s="130" t="s">
        <v>72</v>
      </c>
      <c r="H117" s="97">
        <v>21300</v>
      </c>
      <c r="I117" s="103">
        <v>0</v>
      </c>
      <c r="J117" s="104">
        <v>21300</v>
      </c>
      <c r="K117" s="119" t="str">
        <f t="shared" si="2"/>
        <v>803040901005S1520000</v>
      </c>
      <c r="L117" s="107" t="s">
        <v>208</v>
      </c>
    </row>
    <row r="118" spans="1:12" ht="22.5">
      <c r="A118" s="100" t="s">
        <v>154</v>
      </c>
      <c r="B118" s="101" t="s">
        <v>7</v>
      </c>
      <c r="C118" s="102" t="s">
        <v>116</v>
      </c>
      <c r="D118" s="125" t="s">
        <v>166</v>
      </c>
      <c r="E118" s="151" t="s">
        <v>209</v>
      </c>
      <c r="F118" s="154"/>
      <c r="G118" s="130" t="s">
        <v>7</v>
      </c>
      <c r="H118" s="97">
        <v>21300</v>
      </c>
      <c r="I118" s="103">
        <v>0</v>
      </c>
      <c r="J118" s="104">
        <v>21300</v>
      </c>
      <c r="K118" s="119" t="str">
        <f t="shared" si="2"/>
        <v>803040901005S1520200</v>
      </c>
      <c r="L118" s="107" t="s">
        <v>210</v>
      </c>
    </row>
    <row r="119" spans="1:12" ht="22.5">
      <c r="A119" s="100" t="s">
        <v>156</v>
      </c>
      <c r="B119" s="101" t="s">
        <v>7</v>
      </c>
      <c r="C119" s="102" t="s">
        <v>116</v>
      </c>
      <c r="D119" s="125" t="s">
        <v>166</v>
      </c>
      <c r="E119" s="151" t="s">
        <v>209</v>
      </c>
      <c r="F119" s="154"/>
      <c r="G119" s="130" t="s">
        <v>158</v>
      </c>
      <c r="H119" s="97">
        <v>21300</v>
      </c>
      <c r="I119" s="103">
        <v>0</v>
      </c>
      <c r="J119" s="104">
        <v>21300</v>
      </c>
      <c r="K119" s="119" t="str">
        <f t="shared" si="2"/>
        <v>803040901005S1520240</v>
      </c>
      <c r="L119" s="107" t="s">
        <v>211</v>
      </c>
    </row>
    <row r="120" spans="1:12" s="85" customFormat="1" ht="22.5">
      <c r="A120" s="80" t="s">
        <v>159</v>
      </c>
      <c r="B120" s="79" t="s">
        <v>7</v>
      </c>
      <c r="C120" s="122" t="s">
        <v>116</v>
      </c>
      <c r="D120" s="126" t="s">
        <v>166</v>
      </c>
      <c r="E120" s="148" t="s">
        <v>209</v>
      </c>
      <c r="F120" s="155"/>
      <c r="G120" s="123" t="s">
        <v>160</v>
      </c>
      <c r="H120" s="81">
        <v>21300</v>
      </c>
      <c r="I120" s="82">
        <v>0</v>
      </c>
      <c r="J120" s="83">
        <f>MAX(H120-I120,0)</f>
        <v>21300</v>
      </c>
      <c r="K120" s="119" t="str">
        <f t="shared" si="2"/>
        <v>803040901005S1520244</v>
      </c>
      <c r="L120" s="84" t="str">
        <f>C120 &amp; D120 &amp;E120 &amp; F120 &amp; G120</f>
        <v>803040901005S1520244</v>
      </c>
    </row>
    <row r="121" spans="1:12">
      <c r="A121" s="100" t="s">
        <v>212</v>
      </c>
      <c r="B121" s="101" t="s">
        <v>7</v>
      </c>
      <c r="C121" s="102" t="s">
        <v>116</v>
      </c>
      <c r="D121" s="125" t="s">
        <v>214</v>
      </c>
      <c r="E121" s="151" t="s">
        <v>118</v>
      </c>
      <c r="F121" s="154"/>
      <c r="G121" s="130" t="s">
        <v>72</v>
      </c>
      <c r="H121" s="97">
        <v>4643700</v>
      </c>
      <c r="I121" s="103">
        <v>299682.21000000002</v>
      </c>
      <c r="J121" s="104">
        <v>4344017.79</v>
      </c>
      <c r="K121" s="119" t="str">
        <f t="shared" si="2"/>
        <v>80305000000000000000</v>
      </c>
      <c r="L121" s="107" t="s">
        <v>213</v>
      </c>
    </row>
    <row r="122" spans="1:12">
      <c r="A122" s="100" t="s">
        <v>215</v>
      </c>
      <c r="B122" s="101" t="s">
        <v>7</v>
      </c>
      <c r="C122" s="102" t="s">
        <v>116</v>
      </c>
      <c r="D122" s="125" t="s">
        <v>217</v>
      </c>
      <c r="E122" s="151" t="s">
        <v>118</v>
      </c>
      <c r="F122" s="154"/>
      <c r="G122" s="130" t="s">
        <v>72</v>
      </c>
      <c r="H122" s="97">
        <v>853000</v>
      </c>
      <c r="I122" s="103">
        <v>0</v>
      </c>
      <c r="J122" s="104">
        <v>853000</v>
      </c>
      <c r="K122" s="119" t="str">
        <f t="shared" si="2"/>
        <v>80305020000000000000</v>
      </c>
      <c r="L122" s="107" t="s">
        <v>216</v>
      </c>
    </row>
    <row r="123" spans="1:12">
      <c r="A123" s="100" t="s">
        <v>218</v>
      </c>
      <c r="B123" s="101" t="s">
        <v>7</v>
      </c>
      <c r="C123" s="102" t="s">
        <v>116</v>
      </c>
      <c r="D123" s="125" t="s">
        <v>217</v>
      </c>
      <c r="E123" s="151" t="s">
        <v>220</v>
      </c>
      <c r="F123" s="154"/>
      <c r="G123" s="130" t="s">
        <v>72</v>
      </c>
      <c r="H123" s="97">
        <v>853000</v>
      </c>
      <c r="I123" s="103">
        <v>0</v>
      </c>
      <c r="J123" s="104">
        <v>853000</v>
      </c>
      <c r="K123" s="119" t="str">
        <f t="shared" si="2"/>
        <v>80305029990081010000</v>
      </c>
      <c r="L123" s="107" t="s">
        <v>219</v>
      </c>
    </row>
    <row r="124" spans="1:12">
      <c r="A124" s="100" t="s">
        <v>128</v>
      </c>
      <c r="B124" s="101" t="s">
        <v>7</v>
      </c>
      <c r="C124" s="102" t="s">
        <v>116</v>
      </c>
      <c r="D124" s="125" t="s">
        <v>217</v>
      </c>
      <c r="E124" s="151" t="s">
        <v>220</v>
      </c>
      <c r="F124" s="154"/>
      <c r="G124" s="130" t="s">
        <v>130</v>
      </c>
      <c r="H124" s="97">
        <v>853000</v>
      </c>
      <c r="I124" s="103">
        <v>0</v>
      </c>
      <c r="J124" s="104">
        <v>853000</v>
      </c>
      <c r="K124" s="119" t="str">
        <f t="shared" si="2"/>
        <v>80305029990081010800</v>
      </c>
      <c r="L124" s="107" t="s">
        <v>221</v>
      </c>
    </row>
    <row r="125" spans="1:12" s="85" customFormat="1" ht="45">
      <c r="A125" s="80" t="s">
        <v>222</v>
      </c>
      <c r="B125" s="79" t="s">
        <v>7</v>
      </c>
      <c r="C125" s="122" t="s">
        <v>116</v>
      </c>
      <c r="D125" s="126" t="s">
        <v>217</v>
      </c>
      <c r="E125" s="148" t="s">
        <v>220</v>
      </c>
      <c r="F125" s="155"/>
      <c r="G125" s="123" t="s">
        <v>223</v>
      </c>
      <c r="H125" s="81">
        <v>853000</v>
      </c>
      <c r="I125" s="82">
        <v>0</v>
      </c>
      <c r="J125" s="83">
        <f>MAX(H125-I125,0)</f>
        <v>853000</v>
      </c>
      <c r="K125" s="119" t="str">
        <f t="shared" si="2"/>
        <v>80305029990081010810</v>
      </c>
      <c r="L125" s="84" t="str">
        <f>C125 &amp; D125 &amp;E125 &amp; F125 &amp; G125</f>
        <v>80305029990081010810</v>
      </c>
    </row>
    <row r="126" spans="1:12">
      <c r="A126" s="100" t="s">
        <v>224</v>
      </c>
      <c r="B126" s="101" t="s">
        <v>7</v>
      </c>
      <c r="C126" s="102" t="s">
        <v>116</v>
      </c>
      <c r="D126" s="125" t="s">
        <v>226</v>
      </c>
      <c r="E126" s="151" t="s">
        <v>118</v>
      </c>
      <c r="F126" s="154"/>
      <c r="G126" s="130" t="s">
        <v>72</v>
      </c>
      <c r="H126" s="97">
        <v>3790700</v>
      </c>
      <c r="I126" s="103">
        <v>299682.21000000002</v>
      </c>
      <c r="J126" s="104">
        <v>3491017.79</v>
      </c>
      <c r="K126" s="119" t="str">
        <f t="shared" si="2"/>
        <v>80305030000000000000</v>
      </c>
      <c r="L126" s="107" t="s">
        <v>225</v>
      </c>
    </row>
    <row r="127" spans="1:12">
      <c r="A127" s="100" t="s">
        <v>227</v>
      </c>
      <c r="B127" s="101" t="s">
        <v>7</v>
      </c>
      <c r="C127" s="102" t="s">
        <v>116</v>
      </c>
      <c r="D127" s="125" t="s">
        <v>226</v>
      </c>
      <c r="E127" s="151" t="s">
        <v>229</v>
      </c>
      <c r="F127" s="154"/>
      <c r="G127" s="130" t="s">
        <v>72</v>
      </c>
      <c r="H127" s="97">
        <v>2516300</v>
      </c>
      <c r="I127" s="103">
        <v>290186.57</v>
      </c>
      <c r="J127" s="104">
        <v>2226113.4300000002</v>
      </c>
      <c r="K127" s="119" t="str">
        <f t="shared" si="2"/>
        <v>80305039990029210000</v>
      </c>
      <c r="L127" s="107" t="s">
        <v>228</v>
      </c>
    </row>
    <row r="128" spans="1:12" ht="22.5">
      <c r="A128" s="100" t="s">
        <v>154</v>
      </c>
      <c r="B128" s="101" t="s">
        <v>7</v>
      </c>
      <c r="C128" s="102" t="s">
        <v>116</v>
      </c>
      <c r="D128" s="125" t="s">
        <v>226</v>
      </c>
      <c r="E128" s="151" t="s">
        <v>229</v>
      </c>
      <c r="F128" s="154"/>
      <c r="G128" s="130" t="s">
        <v>7</v>
      </c>
      <c r="H128" s="97">
        <v>2516300</v>
      </c>
      <c r="I128" s="103">
        <v>290186.57</v>
      </c>
      <c r="J128" s="104">
        <v>2226113.4300000002</v>
      </c>
      <c r="K128" s="119" t="str">
        <f t="shared" si="2"/>
        <v>80305039990029210200</v>
      </c>
      <c r="L128" s="107" t="s">
        <v>230</v>
      </c>
    </row>
    <row r="129" spans="1:12" ht="22.5">
      <c r="A129" s="100" t="s">
        <v>156</v>
      </c>
      <c r="B129" s="101" t="s">
        <v>7</v>
      </c>
      <c r="C129" s="102" t="s">
        <v>116</v>
      </c>
      <c r="D129" s="125" t="s">
        <v>226</v>
      </c>
      <c r="E129" s="151" t="s">
        <v>229</v>
      </c>
      <c r="F129" s="154"/>
      <c r="G129" s="130" t="s">
        <v>158</v>
      </c>
      <c r="H129" s="97">
        <v>2516300</v>
      </c>
      <c r="I129" s="103">
        <v>290186.57</v>
      </c>
      <c r="J129" s="104">
        <v>2226113.4300000002</v>
      </c>
      <c r="K129" s="119" t="str">
        <f t="shared" si="2"/>
        <v>80305039990029210240</v>
      </c>
      <c r="L129" s="107" t="s">
        <v>231</v>
      </c>
    </row>
    <row r="130" spans="1:12" s="85" customFormat="1" ht="22.5">
      <c r="A130" s="80" t="s">
        <v>159</v>
      </c>
      <c r="B130" s="79" t="s">
        <v>7</v>
      </c>
      <c r="C130" s="122" t="s">
        <v>116</v>
      </c>
      <c r="D130" s="126" t="s">
        <v>226</v>
      </c>
      <c r="E130" s="148" t="s">
        <v>229</v>
      </c>
      <c r="F130" s="155"/>
      <c r="G130" s="123" t="s">
        <v>160</v>
      </c>
      <c r="H130" s="81">
        <v>2516300</v>
      </c>
      <c r="I130" s="82">
        <v>290186.57</v>
      </c>
      <c r="J130" s="83">
        <f>MAX(H130-I130,0)</f>
        <v>2226113.4300000002</v>
      </c>
      <c r="K130" s="119" t="str">
        <f t="shared" ref="K130:K145" si="3">C130 &amp; D130 &amp;E130 &amp; F130 &amp; G130</f>
        <v>80305039990029210244</v>
      </c>
      <c r="L130" s="84" t="str">
        <f>C130 &amp; D130 &amp;E130 &amp; F130 &amp; G130</f>
        <v>80305039990029210244</v>
      </c>
    </row>
    <row r="131" spans="1:12">
      <c r="A131" s="100" t="s">
        <v>232</v>
      </c>
      <c r="B131" s="101" t="s">
        <v>7</v>
      </c>
      <c r="C131" s="102" t="s">
        <v>116</v>
      </c>
      <c r="D131" s="125" t="s">
        <v>226</v>
      </c>
      <c r="E131" s="151" t="s">
        <v>234</v>
      </c>
      <c r="F131" s="154"/>
      <c r="G131" s="130" t="s">
        <v>72</v>
      </c>
      <c r="H131" s="97">
        <v>1274400</v>
      </c>
      <c r="I131" s="103">
        <v>9495.64</v>
      </c>
      <c r="J131" s="104">
        <v>1264904.3600000001</v>
      </c>
      <c r="K131" s="119" t="str">
        <f t="shared" si="3"/>
        <v>80305039990029230000</v>
      </c>
      <c r="L131" s="107" t="s">
        <v>233</v>
      </c>
    </row>
    <row r="132" spans="1:12" ht="22.5">
      <c r="A132" s="100" t="s">
        <v>154</v>
      </c>
      <c r="B132" s="101" t="s">
        <v>7</v>
      </c>
      <c r="C132" s="102" t="s">
        <v>116</v>
      </c>
      <c r="D132" s="125" t="s">
        <v>226</v>
      </c>
      <c r="E132" s="151" t="s">
        <v>234</v>
      </c>
      <c r="F132" s="154"/>
      <c r="G132" s="130" t="s">
        <v>7</v>
      </c>
      <c r="H132" s="97">
        <v>1274400</v>
      </c>
      <c r="I132" s="103">
        <v>9495.64</v>
      </c>
      <c r="J132" s="104">
        <v>1264904.3600000001</v>
      </c>
      <c r="K132" s="119" t="str">
        <f t="shared" si="3"/>
        <v>80305039990029230200</v>
      </c>
      <c r="L132" s="107" t="s">
        <v>235</v>
      </c>
    </row>
    <row r="133" spans="1:12" ht="22.5">
      <c r="A133" s="100" t="s">
        <v>156</v>
      </c>
      <c r="B133" s="101" t="s">
        <v>7</v>
      </c>
      <c r="C133" s="102" t="s">
        <v>116</v>
      </c>
      <c r="D133" s="125" t="s">
        <v>226</v>
      </c>
      <c r="E133" s="151" t="s">
        <v>234</v>
      </c>
      <c r="F133" s="154"/>
      <c r="G133" s="130" t="s">
        <v>158</v>
      </c>
      <c r="H133" s="97">
        <v>1274400</v>
      </c>
      <c r="I133" s="103">
        <v>9495.64</v>
      </c>
      <c r="J133" s="104">
        <v>1264904.3600000001</v>
      </c>
      <c r="K133" s="119" t="str">
        <f t="shared" si="3"/>
        <v>80305039990029230240</v>
      </c>
      <c r="L133" s="107" t="s">
        <v>236</v>
      </c>
    </row>
    <row r="134" spans="1:12" s="85" customFormat="1" ht="22.5">
      <c r="A134" s="80" t="s">
        <v>159</v>
      </c>
      <c r="B134" s="79" t="s">
        <v>7</v>
      </c>
      <c r="C134" s="122" t="s">
        <v>116</v>
      </c>
      <c r="D134" s="126" t="s">
        <v>226</v>
      </c>
      <c r="E134" s="148" t="s">
        <v>234</v>
      </c>
      <c r="F134" s="155"/>
      <c r="G134" s="123" t="s">
        <v>160</v>
      </c>
      <c r="H134" s="81">
        <v>1274400</v>
      </c>
      <c r="I134" s="82">
        <v>9495.64</v>
      </c>
      <c r="J134" s="83">
        <f>MAX(H134-I134,0)</f>
        <v>1264904.3600000001</v>
      </c>
      <c r="K134" s="119" t="str">
        <f t="shared" si="3"/>
        <v>80305039990029230244</v>
      </c>
      <c r="L134" s="84" t="str">
        <f>C134 &amp; D134 &amp;E134 &amp; F134 &amp; G134</f>
        <v>80305039990029230244</v>
      </c>
    </row>
    <row r="135" spans="1:12">
      <c r="A135" s="100" t="s">
        <v>237</v>
      </c>
      <c r="B135" s="101" t="s">
        <v>7</v>
      </c>
      <c r="C135" s="102" t="s">
        <v>116</v>
      </c>
      <c r="D135" s="125" t="s">
        <v>239</v>
      </c>
      <c r="E135" s="151" t="s">
        <v>118</v>
      </c>
      <c r="F135" s="154"/>
      <c r="G135" s="130" t="s">
        <v>72</v>
      </c>
      <c r="H135" s="97">
        <v>20000</v>
      </c>
      <c r="I135" s="103">
        <v>0</v>
      </c>
      <c r="J135" s="104">
        <v>20000</v>
      </c>
      <c r="K135" s="119" t="str">
        <f t="shared" si="3"/>
        <v>80308000000000000000</v>
      </c>
      <c r="L135" s="107" t="s">
        <v>238</v>
      </c>
    </row>
    <row r="136" spans="1:12">
      <c r="A136" s="100" t="s">
        <v>240</v>
      </c>
      <c r="B136" s="101" t="s">
        <v>7</v>
      </c>
      <c r="C136" s="102" t="s">
        <v>116</v>
      </c>
      <c r="D136" s="125" t="s">
        <v>242</v>
      </c>
      <c r="E136" s="151" t="s">
        <v>118</v>
      </c>
      <c r="F136" s="154"/>
      <c r="G136" s="130" t="s">
        <v>72</v>
      </c>
      <c r="H136" s="97">
        <v>20000</v>
      </c>
      <c r="I136" s="103">
        <v>0</v>
      </c>
      <c r="J136" s="104">
        <v>20000</v>
      </c>
      <c r="K136" s="119" t="str">
        <f t="shared" si="3"/>
        <v>80308010000000000000</v>
      </c>
      <c r="L136" s="107" t="s">
        <v>241</v>
      </c>
    </row>
    <row r="137" spans="1:12">
      <c r="A137" s="100" t="s">
        <v>243</v>
      </c>
      <c r="B137" s="101" t="s">
        <v>7</v>
      </c>
      <c r="C137" s="102" t="s">
        <v>116</v>
      </c>
      <c r="D137" s="125" t="s">
        <v>242</v>
      </c>
      <c r="E137" s="151" t="s">
        <v>245</v>
      </c>
      <c r="F137" s="154"/>
      <c r="G137" s="130" t="s">
        <v>72</v>
      </c>
      <c r="H137" s="97">
        <v>20000</v>
      </c>
      <c r="I137" s="103">
        <v>0</v>
      </c>
      <c r="J137" s="104">
        <v>20000</v>
      </c>
      <c r="K137" s="119" t="str">
        <f t="shared" si="3"/>
        <v>80308019990029410000</v>
      </c>
      <c r="L137" s="107" t="s">
        <v>244</v>
      </c>
    </row>
    <row r="138" spans="1:12" ht="22.5">
      <c r="A138" s="100" t="s">
        <v>154</v>
      </c>
      <c r="B138" s="101" t="s">
        <v>7</v>
      </c>
      <c r="C138" s="102" t="s">
        <v>116</v>
      </c>
      <c r="D138" s="125" t="s">
        <v>242</v>
      </c>
      <c r="E138" s="151" t="s">
        <v>245</v>
      </c>
      <c r="F138" s="154"/>
      <c r="G138" s="130" t="s">
        <v>7</v>
      </c>
      <c r="H138" s="97">
        <v>20000</v>
      </c>
      <c r="I138" s="103">
        <v>0</v>
      </c>
      <c r="J138" s="104">
        <v>20000</v>
      </c>
      <c r="K138" s="119" t="str">
        <f t="shared" si="3"/>
        <v>80308019990029410200</v>
      </c>
      <c r="L138" s="107" t="s">
        <v>246</v>
      </c>
    </row>
    <row r="139" spans="1:12" ht="22.5">
      <c r="A139" s="100" t="s">
        <v>156</v>
      </c>
      <c r="B139" s="101" t="s">
        <v>7</v>
      </c>
      <c r="C139" s="102" t="s">
        <v>116</v>
      </c>
      <c r="D139" s="125" t="s">
        <v>242</v>
      </c>
      <c r="E139" s="151" t="s">
        <v>245</v>
      </c>
      <c r="F139" s="154"/>
      <c r="G139" s="130" t="s">
        <v>158</v>
      </c>
      <c r="H139" s="97">
        <v>20000</v>
      </c>
      <c r="I139" s="103">
        <v>0</v>
      </c>
      <c r="J139" s="104">
        <v>20000</v>
      </c>
      <c r="K139" s="119" t="str">
        <f t="shared" si="3"/>
        <v>80308019990029410240</v>
      </c>
      <c r="L139" s="107" t="s">
        <v>247</v>
      </c>
    </row>
    <row r="140" spans="1:12" s="85" customFormat="1" ht="22.5">
      <c r="A140" s="80" t="s">
        <v>159</v>
      </c>
      <c r="B140" s="79" t="s">
        <v>7</v>
      </c>
      <c r="C140" s="122" t="s">
        <v>116</v>
      </c>
      <c r="D140" s="126" t="s">
        <v>242</v>
      </c>
      <c r="E140" s="148" t="s">
        <v>245</v>
      </c>
      <c r="F140" s="155"/>
      <c r="G140" s="123" t="s">
        <v>160</v>
      </c>
      <c r="H140" s="81">
        <v>20000</v>
      </c>
      <c r="I140" s="82">
        <v>0</v>
      </c>
      <c r="J140" s="83">
        <f>MAX(H140-I140,0)</f>
        <v>20000</v>
      </c>
      <c r="K140" s="119" t="str">
        <f t="shared" si="3"/>
        <v>80308019990029410244</v>
      </c>
      <c r="L140" s="84" t="str">
        <f>C140 &amp; D140 &amp;E140 &amp; F140 &amp; G140</f>
        <v>80308019990029410244</v>
      </c>
    </row>
    <row r="141" spans="1:12" ht="22.5">
      <c r="A141" s="100" t="s">
        <v>248</v>
      </c>
      <c r="B141" s="101" t="s">
        <v>7</v>
      </c>
      <c r="C141" s="102" t="s">
        <v>116</v>
      </c>
      <c r="D141" s="125" t="s">
        <v>250</v>
      </c>
      <c r="E141" s="151" t="s">
        <v>118</v>
      </c>
      <c r="F141" s="154"/>
      <c r="G141" s="130" t="s">
        <v>72</v>
      </c>
      <c r="H141" s="97">
        <v>4000</v>
      </c>
      <c r="I141" s="103">
        <v>0</v>
      </c>
      <c r="J141" s="104">
        <v>4000</v>
      </c>
      <c r="K141" s="119" t="str">
        <f t="shared" si="3"/>
        <v>80313000000000000000</v>
      </c>
      <c r="L141" s="107" t="s">
        <v>249</v>
      </c>
    </row>
    <row r="142" spans="1:12" ht="22.5">
      <c r="A142" s="100" t="s">
        <v>251</v>
      </c>
      <c r="B142" s="101" t="s">
        <v>7</v>
      </c>
      <c r="C142" s="102" t="s">
        <v>116</v>
      </c>
      <c r="D142" s="125" t="s">
        <v>253</v>
      </c>
      <c r="E142" s="151" t="s">
        <v>118</v>
      </c>
      <c r="F142" s="154"/>
      <c r="G142" s="130" t="s">
        <v>72</v>
      </c>
      <c r="H142" s="97">
        <v>4000</v>
      </c>
      <c r="I142" s="103">
        <v>0</v>
      </c>
      <c r="J142" s="104">
        <v>4000</v>
      </c>
      <c r="K142" s="119" t="str">
        <f t="shared" si="3"/>
        <v>80313010000000000000</v>
      </c>
      <c r="L142" s="107" t="s">
        <v>252</v>
      </c>
    </row>
    <row r="143" spans="1:12">
      <c r="A143" s="100" t="s">
        <v>254</v>
      </c>
      <c r="B143" s="101" t="s">
        <v>7</v>
      </c>
      <c r="C143" s="102" t="s">
        <v>116</v>
      </c>
      <c r="D143" s="125" t="s">
        <v>253</v>
      </c>
      <c r="E143" s="151" t="s">
        <v>256</v>
      </c>
      <c r="F143" s="154"/>
      <c r="G143" s="130" t="s">
        <v>72</v>
      </c>
      <c r="H143" s="97">
        <v>4000</v>
      </c>
      <c r="I143" s="103">
        <v>0</v>
      </c>
      <c r="J143" s="104">
        <v>4000</v>
      </c>
      <c r="K143" s="119" t="str">
        <f t="shared" si="3"/>
        <v>80313019990028900000</v>
      </c>
      <c r="L143" s="107" t="s">
        <v>255</v>
      </c>
    </row>
    <row r="144" spans="1:12">
      <c r="A144" s="100" t="s">
        <v>257</v>
      </c>
      <c r="B144" s="101" t="s">
        <v>7</v>
      </c>
      <c r="C144" s="102" t="s">
        <v>116</v>
      </c>
      <c r="D144" s="125" t="s">
        <v>253</v>
      </c>
      <c r="E144" s="151" t="s">
        <v>256</v>
      </c>
      <c r="F144" s="154"/>
      <c r="G144" s="130" t="s">
        <v>9</v>
      </c>
      <c r="H144" s="97">
        <v>4000</v>
      </c>
      <c r="I144" s="103">
        <v>0</v>
      </c>
      <c r="J144" s="104">
        <v>4000</v>
      </c>
      <c r="K144" s="119" t="str">
        <f t="shared" si="3"/>
        <v>80313019990028900700</v>
      </c>
      <c r="L144" s="107" t="s">
        <v>258</v>
      </c>
    </row>
    <row r="145" spans="1:12" s="85" customFormat="1">
      <c r="A145" s="80" t="s">
        <v>259</v>
      </c>
      <c r="B145" s="79" t="s">
        <v>7</v>
      </c>
      <c r="C145" s="122" t="s">
        <v>116</v>
      </c>
      <c r="D145" s="126" t="s">
        <v>253</v>
      </c>
      <c r="E145" s="148" t="s">
        <v>256</v>
      </c>
      <c r="F145" s="155"/>
      <c r="G145" s="123" t="s">
        <v>260</v>
      </c>
      <c r="H145" s="81">
        <v>4000</v>
      </c>
      <c r="I145" s="82">
        <v>0</v>
      </c>
      <c r="J145" s="83">
        <f>MAX(H145-I145,0)</f>
        <v>4000</v>
      </c>
      <c r="K145" s="119" t="str">
        <f t="shared" si="3"/>
        <v>80313019990028900730</v>
      </c>
      <c r="L145" s="84" t="str">
        <f>C145 &amp; D145 &amp;E145 &amp; F145 &amp; G145</f>
        <v>80313019990028900730</v>
      </c>
    </row>
    <row r="146" spans="1:12" ht="5.25" hidden="1" customHeight="1" thickBot="1">
      <c r="A146" s="18"/>
      <c r="B146" s="30"/>
      <c r="C146" s="31"/>
      <c r="D146" s="31"/>
      <c r="E146" s="31"/>
      <c r="F146" s="31"/>
      <c r="G146" s="31"/>
      <c r="H146" s="47"/>
      <c r="I146" s="48"/>
      <c r="J146" s="53"/>
      <c r="K146" s="116"/>
    </row>
    <row r="147" spans="1:12" ht="13.5" thickBot="1">
      <c r="A147" s="26"/>
      <c r="B147" s="26"/>
      <c r="C147" s="22"/>
      <c r="D147" s="22"/>
      <c r="E147" s="22"/>
      <c r="F147" s="22"/>
      <c r="G147" s="22"/>
      <c r="H147" s="46"/>
      <c r="I147" s="46"/>
      <c r="J147" s="46"/>
      <c r="K147" s="46"/>
    </row>
    <row r="148" spans="1:12" ht="28.5" customHeight="1" thickBot="1">
      <c r="A148" s="41" t="s">
        <v>18</v>
      </c>
      <c r="B148" s="42">
        <v>450</v>
      </c>
      <c r="C148" s="169" t="s">
        <v>17</v>
      </c>
      <c r="D148" s="170"/>
      <c r="E148" s="170"/>
      <c r="F148" s="170"/>
      <c r="G148" s="171"/>
      <c r="H148" s="54">
        <f>0-H156</f>
        <v>0</v>
      </c>
      <c r="I148" s="54">
        <f>I15-I64</f>
        <v>41607.64</v>
      </c>
      <c r="J148" s="93" t="s">
        <v>17</v>
      </c>
    </row>
    <row r="149" spans="1:12">
      <c r="A149" s="26"/>
      <c r="B149" s="29"/>
      <c r="C149" s="22"/>
      <c r="D149" s="22"/>
      <c r="E149" s="22"/>
      <c r="F149" s="22"/>
      <c r="G149" s="22"/>
      <c r="H149" s="22"/>
      <c r="I149" s="22"/>
      <c r="J149" s="22"/>
    </row>
    <row r="150" spans="1:12" ht="15">
      <c r="A150" s="181" t="s">
        <v>32</v>
      </c>
      <c r="B150" s="181"/>
      <c r="C150" s="181"/>
      <c r="D150" s="181"/>
      <c r="E150" s="181"/>
      <c r="F150" s="181"/>
      <c r="G150" s="181"/>
      <c r="H150" s="181"/>
      <c r="I150" s="181"/>
      <c r="J150" s="181"/>
      <c r="K150" s="113"/>
    </row>
    <row r="151" spans="1:12">
      <c r="A151" s="8"/>
      <c r="B151" s="25"/>
      <c r="C151" s="9"/>
      <c r="D151" s="9"/>
      <c r="E151" s="9"/>
      <c r="F151" s="9"/>
      <c r="G151" s="9"/>
      <c r="H151" s="10"/>
      <c r="I151" s="10"/>
      <c r="J151" s="40" t="s">
        <v>27</v>
      </c>
      <c r="K151" s="40"/>
    </row>
    <row r="152" spans="1:12" ht="17.100000000000001" customHeight="1">
      <c r="A152" s="166" t="s">
        <v>39</v>
      </c>
      <c r="B152" s="166" t="s">
        <v>40</v>
      </c>
      <c r="C152" s="191" t="s">
        <v>45</v>
      </c>
      <c r="D152" s="192"/>
      <c r="E152" s="192"/>
      <c r="F152" s="192"/>
      <c r="G152" s="193"/>
      <c r="H152" s="166" t="s">
        <v>42</v>
      </c>
      <c r="I152" s="166" t="s">
        <v>23</v>
      </c>
      <c r="J152" s="166" t="s">
        <v>43</v>
      </c>
      <c r="K152" s="114"/>
    </row>
    <row r="153" spans="1:12" ht="17.100000000000001" customHeight="1">
      <c r="A153" s="167"/>
      <c r="B153" s="167"/>
      <c r="C153" s="194"/>
      <c r="D153" s="195"/>
      <c r="E153" s="195"/>
      <c r="F153" s="195"/>
      <c r="G153" s="196"/>
      <c r="H153" s="167"/>
      <c r="I153" s="167"/>
      <c r="J153" s="167"/>
      <c r="K153" s="114"/>
    </row>
    <row r="154" spans="1:12" ht="17.100000000000001" customHeight="1">
      <c r="A154" s="168"/>
      <c r="B154" s="168"/>
      <c r="C154" s="197"/>
      <c r="D154" s="198"/>
      <c r="E154" s="198"/>
      <c r="F154" s="198"/>
      <c r="G154" s="199"/>
      <c r="H154" s="168"/>
      <c r="I154" s="168"/>
      <c r="J154" s="168"/>
      <c r="K154" s="114"/>
    </row>
    <row r="155" spans="1:12" ht="13.5" thickBot="1">
      <c r="A155" s="70">
        <v>1</v>
      </c>
      <c r="B155" s="12">
        <v>2</v>
      </c>
      <c r="C155" s="200">
        <v>3</v>
      </c>
      <c r="D155" s="201"/>
      <c r="E155" s="201"/>
      <c r="F155" s="201"/>
      <c r="G155" s="202"/>
      <c r="H155" s="13" t="s">
        <v>2</v>
      </c>
      <c r="I155" s="13" t="s">
        <v>25</v>
      </c>
      <c r="J155" s="13" t="s">
        <v>26</v>
      </c>
      <c r="K155" s="115"/>
    </row>
    <row r="156" spans="1:12" ht="12.75" customHeight="1">
      <c r="A156" s="74" t="s">
        <v>33</v>
      </c>
      <c r="B156" s="38" t="s">
        <v>8</v>
      </c>
      <c r="C156" s="182" t="s">
        <v>17</v>
      </c>
      <c r="D156" s="183"/>
      <c r="E156" s="183"/>
      <c r="F156" s="183"/>
      <c r="G156" s="184"/>
      <c r="H156" s="66">
        <f>H158+H169+H174</f>
        <v>0</v>
      </c>
      <c r="I156" s="66">
        <f>I158+I169+I174</f>
        <v>-41607.64</v>
      </c>
      <c r="J156" s="129">
        <f>J158+J169+J174</f>
        <v>1776000</v>
      </c>
    </row>
    <row r="157" spans="1:12" ht="12.75" customHeight="1">
      <c r="A157" s="75" t="s">
        <v>11</v>
      </c>
      <c r="B157" s="39"/>
      <c r="C157" s="206"/>
      <c r="D157" s="207"/>
      <c r="E157" s="207"/>
      <c r="F157" s="207"/>
      <c r="G157" s="208"/>
      <c r="H157" s="43"/>
      <c r="I157" s="44"/>
      <c r="J157" s="45"/>
    </row>
    <row r="158" spans="1:12" ht="12.75" customHeight="1">
      <c r="A158" s="74" t="s">
        <v>34</v>
      </c>
      <c r="B158" s="49" t="s">
        <v>12</v>
      </c>
      <c r="C158" s="209" t="s">
        <v>17</v>
      </c>
      <c r="D158" s="210"/>
      <c r="E158" s="210"/>
      <c r="F158" s="210"/>
      <c r="G158" s="211"/>
      <c r="H158" s="52">
        <v>0</v>
      </c>
      <c r="I158" s="52">
        <v>0</v>
      </c>
      <c r="J158" s="90">
        <v>1776000</v>
      </c>
    </row>
    <row r="159" spans="1:12" ht="12.75" customHeight="1">
      <c r="A159" s="75" t="s">
        <v>10</v>
      </c>
      <c r="B159" s="50"/>
      <c r="C159" s="173"/>
      <c r="D159" s="174"/>
      <c r="E159" s="174"/>
      <c r="F159" s="174"/>
      <c r="G159" s="175"/>
      <c r="H159" s="62"/>
      <c r="I159" s="63"/>
      <c r="J159" s="64"/>
    </row>
    <row r="160" spans="1:12" ht="22.5">
      <c r="A160" s="100" t="s">
        <v>94</v>
      </c>
      <c r="B160" s="101" t="s">
        <v>12</v>
      </c>
      <c r="C160" s="108" t="s">
        <v>72</v>
      </c>
      <c r="D160" s="156" t="s">
        <v>95</v>
      </c>
      <c r="E160" s="157"/>
      <c r="F160" s="157"/>
      <c r="G160" s="158"/>
      <c r="H160" s="97">
        <v>0</v>
      </c>
      <c r="I160" s="103">
        <v>0</v>
      </c>
      <c r="J160" s="104">
        <v>1776000</v>
      </c>
      <c r="K160" s="116" t="str">
        <f t="shared" ref="K160:K167" si="4">C160 &amp; D160 &amp; G160</f>
        <v>00001000000000000000</v>
      </c>
      <c r="L160" s="107" t="s">
        <v>96</v>
      </c>
    </row>
    <row r="161" spans="1:12" ht="22.5">
      <c r="A161" s="100" t="s">
        <v>97</v>
      </c>
      <c r="B161" s="101" t="s">
        <v>12</v>
      </c>
      <c r="C161" s="108" t="s">
        <v>72</v>
      </c>
      <c r="D161" s="156" t="s">
        <v>98</v>
      </c>
      <c r="E161" s="157"/>
      <c r="F161" s="157"/>
      <c r="G161" s="158"/>
      <c r="H161" s="97">
        <v>1776000</v>
      </c>
      <c r="I161" s="103">
        <v>0</v>
      </c>
      <c r="J161" s="104">
        <v>1776000</v>
      </c>
      <c r="K161" s="116" t="str">
        <f t="shared" si="4"/>
        <v>00001020000000000000</v>
      </c>
      <c r="L161" s="107" t="s">
        <v>99</v>
      </c>
    </row>
    <row r="162" spans="1:12" ht="22.5">
      <c r="A162" s="100" t="s">
        <v>100</v>
      </c>
      <c r="B162" s="101" t="s">
        <v>12</v>
      </c>
      <c r="C162" s="108" t="s">
        <v>72</v>
      </c>
      <c r="D162" s="156" t="s">
        <v>101</v>
      </c>
      <c r="E162" s="157"/>
      <c r="F162" s="157"/>
      <c r="G162" s="158"/>
      <c r="H162" s="97">
        <v>1776000</v>
      </c>
      <c r="I162" s="103">
        <v>0</v>
      </c>
      <c r="J162" s="104">
        <v>1776000</v>
      </c>
      <c r="K162" s="116" t="str">
        <f t="shared" si="4"/>
        <v>00001020000000000700</v>
      </c>
      <c r="L162" s="107" t="s">
        <v>102</v>
      </c>
    </row>
    <row r="163" spans="1:12" s="85" customFormat="1" ht="33.75">
      <c r="A163" s="78" t="s">
        <v>103</v>
      </c>
      <c r="B163" s="79" t="s">
        <v>12</v>
      </c>
      <c r="C163" s="122" t="s">
        <v>72</v>
      </c>
      <c r="D163" s="148" t="s">
        <v>104</v>
      </c>
      <c r="E163" s="149"/>
      <c r="F163" s="149"/>
      <c r="G163" s="150"/>
      <c r="H163" s="81">
        <v>1776000</v>
      </c>
      <c r="I163" s="82">
        <v>0</v>
      </c>
      <c r="J163" s="83">
        <f>MAX(H163-I163,0)</f>
        <v>1776000</v>
      </c>
      <c r="K163" s="117" t="str">
        <f t="shared" si="4"/>
        <v>00001020000100000710</v>
      </c>
      <c r="L163" s="84" t="str">
        <f>C163 &amp; D163 &amp; G163</f>
        <v>00001020000100000710</v>
      </c>
    </row>
    <row r="164" spans="1:12" ht="22.5">
      <c r="A164" s="100" t="s">
        <v>105</v>
      </c>
      <c r="B164" s="101" t="s">
        <v>12</v>
      </c>
      <c r="C164" s="108" t="s">
        <v>72</v>
      </c>
      <c r="D164" s="156" t="s">
        <v>106</v>
      </c>
      <c r="E164" s="157"/>
      <c r="F164" s="157"/>
      <c r="G164" s="158"/>
      <c r="H164" s="97">
        <v>-1776000</v>
      </c>
      <c r="I164" s="103">
        <v>0</v>
      </c>
      <c r="J164" s="104">
        <v>0</v>
      </c>
      <c r="K164" s="116" t="str">
        <f t="shared" si="4"/>
        <v>00001030000000000000</v>
      </c>
      <c r="L164" s="107" t="s">
        <v>107</v>
      </c>
    </row>
    <row r="165" spans="1:12" ht="33.75">
      <c r="A165" s="100" t="s">
        <v>108</v>
      </c>
      <c r="B165" s="101" t="s">
        <v>12</v>
      </c>
      <c r="C165" s="108" t="s">
        <v>72</v>
      </c>
      <c r="D165" s="156" t="s">
        <v>109</v>
      </c>
      <c r="E165" s="157"/>
      <c r="F165" s="157"/>
      <c r="G165" s="158"/>
      <c r="H165" s="97">
        <v>-1776000</v>
      </c>
      <c r="I165" s="103">
        <v>0</v>
      </c>
      <c r="J165" s="104">
        <v>0</v>
      </c>
      <c r="K165" s="116" t="str">
        <f t="shared" si="4"/>
        <v>00001030100000000000</v>
      </c>
      <c r="L165" s="107" t="s">
        <v>110</v>
      </c>
    </row>
    <row r="166" spans="1:12" ht="33.75">
      <c r="A166" s="100" t="s">
        <v>111</v>
      </c>
      <c r="B166" s="101" t="s">
        <v>12</v>
      </c>
      <c r="C166" s="108" t="s">
        <v>72</v>
      </c>
      <c r="D166" s="156" t="s">
        <v>112</v>
      </c>
      <c r="E166" s="157"/>
      <c r="F166" s="157"/>
      <c r="G166" s="158"/>
      <c r="H166" s="97">
        <v>-1776000</v>
      </c>
      <c r="I166" s="103">
        <v>0</v>
      </c>
      <c r="J166" s="104">
        <v>0</v>
      </c>
      <c r="K166" s="116" t="str">
        <f t="shared" si="4"/>
        <v>00001030100000000800</v>
      </c>
      <c r="L166" s="107" t="s">
        <v>113</v>
      </c>
    </row>
    <row r="167" spans="1:12" s="85" customFormat="1" ht="33.75">
      <c r="A167" s="78" t="s">
        <v>114</v>
      </c>
      <c r="B167" s="79" t="s">
        <v>12</v>
      </c>
      <c r="C167" s="122" t="s">
        <v>72</v>
      </c>
      <c r="D167" s="148" t="s">
        <v>115</v>
      </c>
      <c r="E167" s="149"/>
      <c r="F167" s="149"/>
      <c r="G167" s="150"/>
      <c r="H167" s="81">
        <v>-1776000</v>
      </c>
      <c r="I167" s="82">
        <v>0</v>
      </c>
      <c r="J167" s="83">
        <f>MAX(H167-I167,0)</f>
        <v>0</v>
      </c>
      <c r="K167" s="117" t="str">
        <f t="shared" si="4"/>
        <v>00001030100100000810</v>
      </c>
      <c r="L167" s="84" t="str">
        <f>C167 &amp; D167 &amp; G167</f>
        <v>00001030100100000810</v>
      </c>
    </row>
    <row r="168" spans="1:12" ht="12.75" hidden="1" customHeight="1">
      <c r="A168" s="76"/>
      <c r="B168" s="17"/>
      <c r="C168" s="14"/>
      <c r="D168" s="14"/>
      <c r="E168" s="14"/>
      <c r="F168" s="14"/>
      <c r="G168" s="14"/>
      <c r="H168" s="34"/>
      <c r="I168" s="35"/>
      <c r="J168" s="55"/>
      <c r="K168" s="118"/>
    </row>
    <row r="169" spans="1:12" ht="12.75" customHeight="1">
      <c r="A169" s="74" t="s">
        <v>35</v>
      </c>
      <c r="B169" s="50" t="s">
        <v>13</v>
      </c>
      <c r="C169" s="173" t="s">
        <v>17</v>
      </c>
      <c r="D169" s="174"/>
      <c r="E169" s="174"/>
      <c r="F169" s="174"/>
      <c r="G169" s="175"/>
      <c r="H169" s="52">
        <v>0</v>
      </c>
      <c r="I169" s="52">
        <v>0</v>
      </c>
      <c r="J169" s="91">
        <v>0</v>
      </c>
    </row>
    <row r="170" spans="1:12" ht="12.75" customHeight="1">
      <c r="A170" s="75" t="s">
        <v>10</v>
      </c>
      <c r="B170" s="50"/>
      <c r="C170" s="173"/>
      <c r="D170" s="174"/>
      <c r="E170" s="174"/>
      <c r="F170" s="174"/>
      <c r="G170" s="175"/>
      <c r="H170" s="62"/>
      <c r="I170" s="63"/>
      <c r="J170" s="64"/>
    </row>
    <row r="171" spans="1:12" ht="12.75" hidden="1" customHeight="1">
      <c r="A171" s="132"/>
      <c r="B171" s="133" t="s">
        <v>13</v>
      </c>
      <c r="C171" s="134"/>
      <c r="D171" s="161"/>
      <c r="E171" s="162"/>
      <c r="F171" s="162"/>
      <c r="G171" s="163"/>
      <c r="H171" s="135"/>
      <c r="I171" s="136"/>
      <c r="J171" s="137"/>
      <c r="K171" s="138" t="str">
        <f>C171 &amp; D171 &amp; G171</f>
        <v/>
      </c>
      <c r="L171" s="139"/>
    </row>
    <row r="172" spans="1:12" s="85" customFormat="1">
      <c r="A172" s="140"/>
      <c r="B172" s="141" t="s">
        <v>13</v>
      </c>
      <c r="C172" s="142"/>
      <c r="D172" s="164"/>
      <c r="E172" s="164"/>
      <c r="F172" s="164"/>
      <c r="G172" s="165"/>
      <c r="H172" s="143"/>
      <c r="I172" s="144"/>
      <c r="J172" s="145">
        <f>MAX(H172-I172,0)</f>
        <v>0</v>
      </c>
      <c r="K172" s="146" t="str">
        <f>C172 &amp; D172 &amp; G172</f>
        <v/>
      </c>
      <c r="L172" s="147" t="str">
        <f>C172 &amp; D172 &amp; G172</f>
        <v/>
      </c>
    </row>
    <row r="173" spans="1:12" ht="12.75" hidden="1" customHeight="1">
      <c r="A173" s="76"/>
      <c r="B173" s="16"/>
      <c r="C173" s="14"/>
      <c r="D173" s="14"/>
      <c r="E173" s="14"/>
      <c r="F173" s="14"/>
      <c r="G173" s="14"/>
      <c r="H173" s="34"/>
      <c r="I173" s="35"/>
      <c r="J173" s="55"/>
      <c r="K173" s="118"/>
    </row>
    <row r="174" spans="1:12" ht="12.75" customHeight="1">
      <c r="A174" s="74" t="s">
        <v>16</v>
      </c>
      <c r="B174" s="50" t="s">
        <v>9</v>
      </c>
      <c r="C174" s="178" t="s">
        <v>53</v>
      </c>
      <c r="D174" s="179"/>
      <c r="E174" s="179"/>
      <c r="F174" s="179"/>
      <c r="G174" s="180"/>
      <c r="H174" s="52">
        <v>0</v>
      </c>
      <c r="I174" s="52">
        <v>-41607.64</v>
      </c>
      <c r="J174" s="92">
        <f>IF(AND(H174&lt;&gt;0,H174&lt;&gt;""),MAX(H174-I174,0),0)</f>
        <v>0</v>
      </c>
    </row>
    <row r="175" spans="1:12" ht="22.5">
      <c r="A175" s="74" t="s">
        <v>54</v>
      </c>
      <c r="B175" s="50" t="s">
        <v>9</v>
      </c>
      <c r="C175" s="178" t="s">
        <v>55</v>
      </c>
      <c r="D175" s="179"/>
      <c r="E175" s="179"/>
      <c r="F175" s="179"/>
      <c r="G175" s="180"/>
      <c r="H175" s="52">
        <v>0</v>
      </c>
      <c r="I175" s="52">
        <v>-41607.64</v>
      </c>
      <c r="J175" s="92">
        <f>IF(AND(H175&lt;&gt;0,H175&lt;&gt;""),MAX(H175-I175,0),0)</f>
        <v>0</v>
      </c>
    </row>
    <row r="176" spans="1:12" ht="35.25" customHeight="1">
      <c r="A176" s="74" t="s">
        <v>57</v>
      </c>
      <c r="B176" s="50" t="s">
        <v>9</v>
      </c>
      <c r="C176" s="178" t="s">
        <v>56</v>
      </c>
      <c r="D176" s="179"/>
      <c r="E176" s="179"/>
      <c r="F176" s="179"/>
      <c r="G176" s="180"/>
      <c r="H176" s="52">
        <v>0</v>
      </c>
      <c r="I176" s="52">
        <v>0</v>
      </c>
      <c r="J176" s="92">
        <f>IF(AND(H176&lt;&gt;0,H176&lt;&gt;""),MAX(H176-I176,0),0)</f>
        <v>0</v>
      </c>
    </row>
    <row r="177" spans="1:12">
      <c r="A177" s="109" t="s">
        <v>84</v>
      </c>
      <c r="B177" s="110" t="s">
        <v>14</v>
      </c>
      <c r="C177" s="108" t="s">
        <v>72</v>
      </c>
      <c r="D177" s="156" t="s">
        <v>83</v>
      </c>
      <c r="E177" s="157"/>
      <c r="F177" s="157"/>
      <c r="G177" s="158"/>
      <c r="H177" s="97">
        <v>-10257649.949999999</v>
      </c>
      <c r="I177" s="97">
        <v>-357511.35</v>
      </c>
      <c r="J177" s="112" t="s">
        <v>58</v>
      </c>
      <c r="K177" s="107" t="str">
        <f t="shared" ref="K177:K184" si="5">C177 &amp; D177 &amp; G177</f>
        <v>00001050000000000500</v>
      </c>
      <c r="L177" s="107" t="s">
        <v>85</v>
      </c>
    </row>
    <row r="178" spans="1:12">
      <c r="A178" s="109" t="s">
        <v>87</v>
      </c>
      <c r="B178" s="110" t="s">
        <v>14</v>
      </c>
      <c r="C178" s="108" t="s">
        <v>72</v>
      </c>
      <c r="D178" s="156" t="s">
        <v>86</v>
      </c>
      <c r="E178" s="157"/>
      <c r="F178" s="157"/>
      <c r="G178" s="158"/>
      <c r="H178" s="97">
        <v>-10257649.949999999</v>
      </c>
      <c r="I178" s="97">
        <v>-357511.35</v>
      </c>
      <c r="J178" s="112" t="s">
        <v>58</v>
      </c>
      <c r="K178" s="107" t="str">
        <f t="shared" si="5"/>
        <v>00001050200000000500</v>
      </c>
      <c r="L178" s="107" t="s">
        <v>88</v>
      </c>
    </row>
    <row r="179" spans="1:12" ht="22.5">
      <c r="A179" s="109" t="s">
        <v>90</v>
      </c>
      <c r="B179" s="110" t="s">
        <v>14</v>
      </c>
      <c r="C179" s="108" t="s">
        <v>72</v>
      </c>
      <c r="D179" s="156" t="s">
        <v>89</v>
      </c>
      <c r="E179" s="157"/>
      <c r="F179" s="157"/>
      <c r="G179" s="158"/>
      <c r="H179" s="97">
        <v>-10257649.949999999</v>
      </c>
      <c r="I179" s="97">
        <v>-357511.35</v>
      </c>
      <c r="J179" s="112" t="s">
        <v>58</v>
      </c>
      <c r="K179" s="107" t="str">
        <f t="shared" si="5"/>
        <v>00001050201000000510</v>
      </c>
      <c r="L179" s="107" t="s">
        <v>91</v>
      </c>
    </row>
    <row r="180" spans="1:12" ht="22.5">
      <c r="A180" s="95" t="s">
        <v>93</v>
      </c>
      <c r="B180" s="111" t="s">
        <v>14</v>
      </c>
      <c r="C180" s="124" t="s">
        <v>72</v>
      </c>
      <c r="D180" s="159" t="s">
        <v>92</v>
      </c>
      <c r="E180" s="159"/>
      <c r="F180" s="159"/>
      <c r="G180" s="160"/>
      <c r="H180" s="77">
        <v>-10257649.949999999</v>
      </c>
      <c r="I180" s="77">
        <v>-357511.35</v>
      </c>
      <c r="J180" s="65" t="s">
        <v>17</v>
      </c>
      <c r="K180" s="107" t="str">
        <f t="shared" si="5"/>
        <v>00001050201100000510</v>
      </c>
      <c r="L180" s="4" t="str">
        <f>C180 &amp; D180 &amp; G180</f>
        <v>00001050201100000510</v>
      </c>
    </row>
    <row r="181" spans="1:12">
      <c r="A181" s="109" t="s">
        <v>71</v>
      </c>
      <c r="B181" s="110" t="s">
        <v>15</v>
      </c>
      <c r="C181" s="108" t="s">
        <v>72</v>
      </c>
      <c r="D181" s="156" t="s">
        <v>73</v>
      </c>
      <c r="E181" s="157"/>
      <c r="F181" s="157"/>
      <c r="G181" s="158"/>
      <c r="H181" s="97">
        <v>10257649.949999999</v>
      </c>
      <c r="I181" s="97">
        <v>315903.71000000002</v>
      </c>
      <c r="J181" s="112" t="s">
        <v>58</v>
      </c>
      <c r="K181" s="107" t="str">
        <f t="shared" si="5"/>
        <v>00001050000000000600</v>
      </c>
      <c r="L181" s="107" t="s">
        <v>74</v>
      </c>
    </row>
    <row r="182" spans="1:12">
      <c r="A182" s="109" t="s">
        <v>75</v>
      </c>
      <c r="B182" s="110" t="s">
        <v>15</v>
      </c>
      <c r="C182" s="108" t="s">
        <v>72</v>
      </c>
      <c r="D182" s="156" t="s">
        <v>76</v>
      </c>
      <c r="E182" s="157"/>
      <c r="F182" s="157"/>
      <c r="G182" s="158"/>
      <c r="H182" s="97">
        <v>10257649.949999999</v>
      </c>
      <c r="I182" s="97">
        <v>315903.71000000002</v>
      </c>
      <c r="J182" s="112" t="s">
        <v>58</v>
      </c>
      <c r="K182" s="107" t="str">
        <f t="shared" si="5"/>
        <v>00001050200000000600</v>
      </c>
      <c r="L182" s="107" t="s">
        <v>77</v>
      </c>
    </row>
    <row r="183" spans="1:12" ht="22.5">
      <c r="A183" s="109" t="s">
        <v>78</v>
      </c>
      <c r="B183" s="110" t="s">
        <v>15</v>
      </c>
      <c r="C183" s="108" t="s">
        <v>72</v>
      </c>
      <c r="D183" s="156" t="s">
        <v>79</v>
      </c>
      <c r="E183" s="157"/>
      <c r="F183" s="157"/>
      <c r="G183" s="158"/>
      <c r="H183" s="97">
        <v>10257649.949999999</v>
      </c>
      <c r="I183" s="97">
        <v>315903.71000000002</v>
      </c>
      <c r="J183" s="112" t="s">
        <v>58</v>
      </c>
      <c r="K183" s="107" t="str">
        <f t="shared" si="5"/>
        <v>00001050201000000610</v>
      </c>
      <c r="L183" s="107" t="s">
        <v>80</v>
      </c>
    </row>
    <row r="184" spans="1:12" ht="22.5">
      <c r="A184" s="96" t="s">
        <v>81</v>
      </c>
      <c r="B184" s="111" t="s">
        <v>15</v>
      </c>
      <c r="C184" s="124" t="s">
        <v>72</v>
      </c>
      <c r="D184" s="159" t="s">
        <v>82</v>
      </c>
      <c r="E184" s="159"/>
      <c r="F184" s="159"/>
      <c r="G184" s="160"/>
      <c r="H184" s="98">
        <v>10257649.949999999</v>
      </c>
      <c r="I184" s="98">
        <v>315903.71000000002</v>
      </c>
      <c r="J184" s="99" t="s">
        <v>17</v>
      </c>
      <c r="K184" s="106" t="str">
        <f t="shared" si="5"/>
        <v>00001050201100000610</v>
      </c>
      <c r="L184" s="4" t="str">
        <f>C184 &amp; D184 &amp; G184</f>
        <v>00001050201100000610</v>
      </c>
    </row>
    <row r="185" spans="1:12">
      <c r="A185" s="26"/>
      <c r="B185" s="29"/>
      <c r="C185" s="22"/>
      <c r="D185" s="22"/>
      <c r="E185" s="22"/>
      <c r="F185" s="22"/>
      <c r="G185" s="22"/>
      <c r="H185" s="22"/>
      <c r="I185" s="22"/>
      <c r="J185" s="22"/>
      <c r="K185" s="22"/>
    </row>
    <row r="186" spans="1:12">
      <c r="A186" s="26"/>
      <c r="B186" s="29"/>
      <c r="C186" s="22"/>
      <c r="D186" s="22"/>
      <c r="E186" s="22"/>
      <c r="F186" s="22"/>
      <c r="G186" s="22"/>
      <c r="H186" s="22"/>
      <c r="I186" s="22"/>
      <c r="J186" s="22"/>
      <c r="K186" s="94"/>
      <c r="L186" s="94"/>
    </row>
    <row r="187" spans="1:12" ht="21.75" customHeight="1">
      <c r="A187" s="24" t="s">
        <v>48</v>
      </c>
      <c r="B187" s="176"/>
      <c r="C187" s="176"/>
      <c r="D187" s="176"/>
      <c r="E187" s="29"/>
      <c r="F187" s="29"/>
      <c r="G187" s="22"/>
      <c r="H187" s="68" t="s">
        <v>50</v>
      </c>
      <c r="I187" s="67"/>
      <c r="J187" s="67"/>
      <c r="K187" s="94"/>
      <c r="L187" s="94"/>
    </row>
    <row r="188" spans="1:12">
      <c r="A188" s="3" t="s">
        <v>46</v>
      </c>
      <c r="B188" s="172" t="s">
        <v>47</v>
      </c>
      <c r="C188" s="172"/>
      <c r="D188" s="172"/>
      <c r="E188" s="29"/>
      <c r="F188" s="29"/>
      <c r="G188" s="22"/>
      <c r="H188" s="22"/>
      <c r="I188" s="69" t="s">
        <v>51</v>
      </c>
      <c r="J188" s="29" t="s">
        <v>47</v>
      </c>
      <c r="K188" s="94"/>
      <c r="L188" s="94"/>
    </row>
    <row r="189" spans="1:12">
      <c r="A189" s="3"/>
      <c r="B189" s="29"/>
      <c r="C189" s="22"/>
      <c r="D189" s="22"/>
      <c r="E189" s="22"/>
      <c r="F189" s="22"/>
      <c r="G189" s="22"/>
      <c r="H189" s="22"/>
      <c r="I189" s="22"/>
      <c r="J189" s="22"/>
      <c r="K189" s="94"/>
      <c r="L189" s="94"/>
    </row>
    <row r="190" spans="1:12" ht="21.75" customHeight="1">
      <c r="A190" s="3" t="s">
        <v>49</v>
      </c>
      <c r="B190" s="177"/>
      <c r="C190" s="177"/>
      <c r="D190" s="177"/>
      <c r="E190" s="121"/>
      <c r="F190" s="121"/>
      <c r="G190" s="22"/>
      <c r="H190" s="22"/>
      <c r="I190" s="22"/>
      <c r="J190" s="22"/>
      <c r="K190" s="94"/>
      <c r="L190" s="94"/>
    </row>
    <row r="191" spans="1:12">
      <c r="A191" s="3" t="s">
        <v>46</v>
      </c>
      <c r="B191" s="172" t="s">
        <v>47</v>
      </c>
      <c r="C191" s="172"/>
      <c r="D191" s="172"/>
      <c r="E191" s="29"/>
      <c r="F191" s="29"/>
      <c r="G191" s="22"/>
      <c r="H191" s="22"/>
      <c r="I191" s="22"/>
      <c r="J191" s="22"/>
      <c r="K191" s="94"/>
      <c r="L191" s="94"/>
    </row>
    <row r="192" spans="1:12">
      <c r="A192" s="3"/>
      <c r="B192" s="29"/>
      <c r="C192" s="22"/>
      <c r="D192" s="22"/>
      <c r="E192" s="22"/>
      <c r="F192" s="22"/>
      <c r="G192" s="22"/>
      <c r="H192" s="22"/>
      <c r="I192" s="22"/>
      <c r="J192" s="22"/>
      <c r="K192" s="94"/>
      <c r="L192" s="94"/>
    </row>
    <row r="193" spans="1:12">
      <c r="A193" s="3" t="s">
        <v>31</v>
      </c>
      <c r="B193" s="29"/>
      <c r="C193" s="22"/>
      <c r="D193" s="22"/>
      <c r="E193" s="22"/>
      <c r="F193" s="22"/>
      <c r="G193" s="22"/>
      <c r="H193" s="22"/>
      <c r="I193" s="22"/>
      <c r="J193" s="22"/>
      <c r="K193" s="94"/>
      <c r="L193" s="94"/>
    </row>
    <row r="194" spans="1:12">
      <c r="A194" s="26"/>
      <c r="B194" s="29"/>
      <c r="C194" s="22"/>
      <c r="D194" s="22"/>
      <c r="E194" s="22"/>
      <c r="F194" s="22"/>
      <c r="G194" s="22"/>
      <c r="H194" s="22"/>
      <c r="I194" s="22"/>
      <c r="J194" s="22"/>
      <c r="K194" s="94"/>
      <c r="L194" s="94"/>
    </row>
    <row r="195" spans="1:12">
      <c r="K195" s="94"/>
      <c r="L195" s="94"/>
    </row>
    <row r="196" spans="1:12">
      <c r="K196" s="94"/>
      <c r="L196" s="94"/>
    </row>
    <row r="197" spans="1:12">
      <c r="K197" s="94"/>
      <c r="L197" s="94"/>
    </row>
    <row r="198" spans="1:12">
      <c r="K198" s="94"/>
      <c r="L198" s="94"/>
    </row>
    <row r="199" spans="1:12">
      <c r="K199" s="94"/>
      <c r="L199" s="94"/>
    </row>
    <row r="200" spans="1:12">
      <c r="K200" s="94"/>
      <c r="L200" s="94"/>
    </row>
  </sheetData>
  <mergeCells count="184">
    <mergeCell ref="C64:G64"/>
    <mergeCell ref="C60:G62"/>
    <mergeCell ref="C155:G155"/>
    <mergeCell ref="C156:G156"/>
    <mergeCell ref="C157:G157"/>
    <mergeCell ref="C158:G158"/>
    <mergeCell ref="C63:G63"/>
    <mergeCell ref="A150:J150"/>
    <mergeCell ref="C65:G65"/>
    <mergeCell ref="H152:H154"/>
    <mergeCell ref="C152:G154"/>
    <mergeCell ref="A152:A154"/>
    <mergeCell ref="H60:H62"/>
    <mergeCell ref="B60:B62"/>
    <mergeCell ref="A58:J58"/>
    <mergeCell ref="J60:J62"/>
    <mergeCell ref="I60:I62"/>
    <mergeCell ref="C14:G14"/>
    <mergeCell ref="C16:G16"/>
    <mergeCell ref="D31:G31"/>
    <mergeCell ref="D32:G32"/>
    <mergeCell ref="D33:G33"/>
    <mergeCell ref="D34:G34"/>
    <mergeCell ref="A60:A62"/>
    <mergeCell ref="A9:J9"/>
    <mergeCell ref="J11:J13"/>
    <mergeCell ref="H11:H13"/>
    <mergeCell ref="B11:B13"/>
    <mergeCell ref="C15:G15"/>
    <mergeCell ref="A1:I1"/>
    <mergeCell ref="B5:H5"/>
    <mergeCell ref="B6:H6"/>
    <mergeCell ref="B3:D3"/>
    <mergeCell ref="G3:H3"/>
    <mergeCell ref="I11:I13"/>
    <mergeCell ref="A11:A13"/>
    <mergeCell ref="C11:G13"/>
    <mergeCell ref="B152:B154"/>
    <mergeCell ref="J152:J154"/>
    <mergeCell ref="I152:I154"/>
    <mergeCell ref="C148:G148"/>
    <mergeCell ref="B191:D191"/>
    <mergeCell ref="C159:G159"/>
    <mergeCell ref="C169:G169"/>
    <mergeCell ref="C170:G170"/>
    <mergeCell ref="B187:D187"/>
    <mergeCell ref="B190:D190"/>
    <mergeCell ref="C174:G174"/>
    <mergeCell ref="C176:G176"/>
    <mergeCell ref="B188:D188"/>
    <mergeCell ref="C175:G175"/>
    <mergeCell ref="D177:G177"/>
    <mergeCell ref="D163:G163"/>
    <mergeCell ref="D164:G164"/>
    <mergeCell ref="D181:G181"/>
    <mergeCell ref="D182:G182"/>
    <mergeCell ref="D183:G183"/>
    <mergeCell ref="D184:G184"/>
    <mergeCell ref="D179:G179"/>
    <mergeCell ref="D180:G180"/>
    <mergeCell ref="D178:G178"/>
    <mergeCell ref="D171:G171"/>
    <mergeCell ref="D172:G172"/>
    <mergeCell ref="E79:F79"/>
    <mergeCell ref="E80:F80"/>
    <mergeCell ref="E81:F81"/>
    <mergeCell ref="E82:F82"/>
    <mergeCell ref="E83:F83"/>
    <mergeCell ref="D165:G165"/>
    <mergeCell ref="D166:G166"/>
    <mergeCell ref="D167:G167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D160:G160"/>
    <mergeCell ref="D161:G161"/>
    <mergeCell ref="D162:G162"/>
    <mergeCell ref="E89:F89"/>
    <mergeCell ref="E90:F90"/>
    <mergeCell ref="E91:F91"/>
    <mergeCell ref="E92:F92"/>
    <mergeCell ref="E93:F93"/>
    <mergeCell ref="E84:F84"/>
    <mergeCell ref="E85:F85"/>
    <mergeCell ref="E86:F86"/>
    <mergeCell ref="E87:F87"/>
    <mergeCell ref="E88:F88"/>
    <mergeCell ref="E99:F99"/>
    <mergeCell ref="E100:F100"/>
    <mergeCell ref="E101:F101"/>
    <mergeCell ref="E102:F102"/>
    <mergeCell ref="E103:F103"/>
    <mergeCell ref="E94:F94"/>
    <mergeCell ref="E95:F95"/>
    <mergeCell ref="E96:F96"/>
    <mergeCell ref="E97:F97"/>
    <mergeCell ref="E98:F98"/>
    <mergeCell ref="E109:F109"/>
    <mergeCell ref="E110:F110"/>
    <mergeCell ref="E111:F111"/>
    <mergeCell ref="E112:F112"/>
    <mergeCell ref="E113:F113"/>
    <mergeCell ref="E104:F104"/>
    <mergeCell ref="E105:F105"/>
    <mergeCell ref="E106:F106"/>
    <mergeCell ref="E107:F107"/>
    <mergeCell ref="E108:F108"/>
    <mergeCell ref="E119:F119"/>
    <mergeCell ref="E120:F120"/>
    <mergeCell ref="E121:F121"/>
    <mergeCell ref="E122:F122"/>
    <mergeCell ref="E123:F123"/>
    <mergeCell ref="E114:F114"/>
    <mergeCell ref="E115:F115"/>
    <mergeCell ref="E116:F116"/>
    <mergeCell ref="E117:F117"/>
    <mergeCell ref="E118:F118"/>
    <mergeCell ref="E137:F137"/>
    <mergeCell ref="E138:F138"/>
    <mergeCell ref="E129:F129"/>
    <mergeCell ref="E130:F130"/>
    <mergeCell ref="E131:F131"/>
    <mergeCell ref="E132:F132"/>
    <mergeCell ref="E133:F133"/>
    <mergeCell ref="E124:F124"/>
    <mergeCell ref="E125:F125"/>
    <mergeCell ref="E126:F126"/>
    <mergeCell ref="E127:F127"/>
    <mergeCell ref="E128:F128"/>
    <mergeCell ref="E144:F144"/>
    <mergeCell ref="E145:F145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139:F139"/>
    <mergeCell ref="E140:F140"/>
    <mergeCell ref="E141:F141"/>
    <mergeCell ref="E142:F142"/>
    <mergeCell ref="E143:F143"/>
    <mergeCell ref="E134:F134"/>
    <mergeCell ref="E135:F135"/>
    <mergeCell ref="E136:F136"/>
    <mergeCell ref="D40:G40"/>
    <mergeCell ref="D41:G41"/>
    <mergeCell ref="D42:G42"/>
    <mergeCell ref="D43:G43"/>
    <mergeCell ref="D44:G44"/>
    <mergeCell ref="D35:G35"/>
    <mergeCell ref="D36:G36"/>
    <mergeCell ref="D37:G37"/>
    <mergeCell ref="D38:G38"/>
    <mergeCell ref="D39:G39"/>
    <mergeCell ref="D55:G55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</mergeCells>
  <phoneticPr fontId="0" type="noConversion"/>
  <pageMargins left="0.39370078740157483" right="0.39370078740157483" top="0.98425196850393704" bottom="0.39370078740157483" header="0" footer="0"/>
  <pageSetup paperSize="9" scale="97" fitToHeight="0" orientation="landscape" r:id="rId1"/>
  <headerFooter alignWithMargins="0"/>
  <rowBreaks count="2" manualBreakCount="2">
    <brk id="56" max="16383" man="1"/>
    <brk id="1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1</cp:lastModifiedBy>
  <cp:lastPrinted>2017-02-07T12:32:00Z</cp:lastPrinted>
  <dcterms:created xsi:type="dcterms:W3CDTF">2009-02-13T09:10:05Z</dcterms:created>
  <dcterms:modified xsi:type="dcterms:W3CDTF">2017-02-07T12:36:13Z</dcterms:modified>
</cp:coreProperties>
</file>