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80" windowWidth="15480" windowHeight="1042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65" i="1"/>
  <c r="K65"/>
  <c r="J65"/>
  <c r="K64"/>
  <c r="L63"/>
  <c r="K63"/>
  <c r="J63"/>
  <c r="K62"/>
  <c r="L61"/>
  <c r="K61"/>
  <c r="J61"/>
  <c r="K60"/>
  <c r="K59"/>
  <c r="L58"/>
  <c r="K58"/>
  <c r="J58"/>
  <c r="K57"/>
  <c r="K56"/>
  <c r="K55"/>
  <c r="K54"/>
  <c r="K53"/>
  <c r="L52"/>
  <c r="K52"/>
  <c r="J52"/>
  <c r="K51"/>
  <c r="K50"/>
  <c r="K49"/>
  <c r="L48"/>
  <c r="K48"/>
  <c r="J48"/>
  <c r="K47"/>
  <c r="K46"/>
  <c r="K45"/>
  <c r="K44"/>
  <c r="K43"/>
  <c r="L42"/>
  <c r="K42"/>
  <c r="J42"/>
  <c r="K41"/>
  <c r="L40"/>
  <c r="K40"/>
  <c r="J40"/>
  <c r="K39"/>
  <c r="K38"/>
  <c r="L37"/>
  <c r="K37"/>
  <c r="J37"/>
  <c r="K36"/>
  <c r="K35"/>
  <c r="L34"/>
  <c r="K34"/>
  <c r="J34"/>
  <c r="K33"/>
  <c r="K32"/>
  <c r="L31"/>
  <c r="K31"/>
  <c r="J31"/>
  <c r="L30"/>
  <c r="K30"/>
  <c r="J30"/>
  <c r="L29"/>
  <c r="K29"/>
  <c r="J29"/>
  <c r="K28"/>
  <c r="K27"/>
  <c r="K26"/>
  <c r="K25"/>
  <c r="L24"/>
  <c r="K24"/>
  <c r="J24"/>
  <c r="L23"/>
  <c r="K23"/>
  <c r="J23"/>
  <c r="L22"/>
  <c r="K22"/>
  <c r="J22"/>
  <c r="L21"/>
  <c r="K21"/>
  <c r="J21"/>
  <c r="K20"/>
  <c r="K19"/>
  <c r="K18"/>
  <c r="K17"/>
  <c r="L208"/>
  <c r="K208"/>
  <c r="J208"/>
  <c r="K207"/>
  <c r="K206"/>
  <c r="K205"/>
  <c r="K204"/>
  <c r="L203"/>
  <c r="K203"/>
  <c r="J203"/>
  <c r="K202"/>
  <c r="K201"/>
  <c r="K200"/>
  <c r="K199"/>
  <c r="K198"/>
  <c r="L197"/>
  <c r="K197"/>
  <c r="J197"/>
  <c r="K196"/>
  <c r="K195"/>
  <c r="K194"/>
  <c r="L193"/>
  <c r="K193"/>
  <c r="J193"/>
  <c r="K192"/>
  <c r="K191"/>
  <c r="K190"/>
  <c r="L189"/>
  <c r="K189"/>
  <c r="J189"/>
  <c r="K188"/>
  <c r="K187"/>
  <c r="K186"/>
  <c r="L185"/>
  <c r="K185"/>
  <c r="J185"/>
  <c r="K184"/>
  <c r="K183"/>
  <c r="K182"/>
  <c r="L181"/>
  <c r="K181"/>
  <c r="J181"/>
  <c r="K180"/>
  <c r="K179"/>
  <c r="K178"/>
  <c r="L177"/>
  <c r="K177"/>
  <c r="J177"/>
  <c r="K176"/>
  <c r="K175"/>
  <c r="K174"/>
  <c r="L173"/>
  <c r="K173"/>
  <c r="J173"/>
  <c r="K172"/>
  <c r="K171"/>
  <c r="K170"/>
  <c r="L169"/>
  <c r="K169"/>
  <c r="J169"/>
  <c r="K168"/>
  <c r="K167"/>
  <c r="K166"/>
  <c r="K165"/>
  <c r="L164"/>
  <c r="K164"/>
  <c r="J164"/>
  <c r="K163"/>
  <c r="K162"/>
  <c r="K161"/>
  <c r="K160"/>
  <c r="K159"/>
  <c r="L158"/>
  <c r="K158"/>
  <c r="J158"/>
  <c r="K157"/>
  <c r="K156"/>
  <c r="K155"/>
  <c r="L154"/>
  <c r="K154"/>
  <c r="J154"/>
  <c r="K153"/>
  <c r="K152"/>
  <c r="K151"/>
  <c r="L150"/>
  <c r="K150"/>
  <c r="J150"/>
  <c r="K149"/>
  <c r="K148"/>
  <c r="K147"/>
  <c r="L146"/>
  <c r="K146"/>
  <c r="J146"/>
  <c r="K145"/>
  <c r="K144"/>
  <c r="K143"/>
  <c r="L142"/>
  <c r="K142"/>
  <c r="J142"/>
  <c r="K141"/>
  <c r="K140"/>
  <c r="K139"/>
  <c r="L138"/>
  <c r="K138"/>
  <c r="J138"/>
  <c r="K137"/>
  <c r="K136"/>
  <c r="K135"/>
  <c r="L134"/>
  <c r="K134"/>
  <c r="J134"/>
  <c r="K133"/>
  <c r="K132"/>
  <c r="K131"/>
  <c r="L130"/>
  <c r="K130"/>
  <c r="J130"/>
  <c r="K129"/>
  <c r="K128"/>
  <c r="K127"/>
  <c r="L126"/>
  <c r="K126"/>
  <c r="J126"/>
  <c r="K125"/>
  <c r="K124"/>
  <c r="K123"/>
  <c r="L122"/>
  <c r="K122"/>
  <c r="J122"/>
  <c r="K121"/>
  <c r="K120"/>
  <c r="K119"/>
  <c r="L118"/>
  <c r="K118"/>
  <c r="J118"/>
  <c r="K117"/>
  <c r="K116"/>
  <c r="K115"/>
  <c r="L114"/>
  <c r="K114"/>
  <c r="J114"/>
  <c r="K113"/>
  <c r="K112"/>
  <c r="K111"/>
  <c r="L110"/>
  <c r="K110"/>
  <c r="J110"/>
  <c r="K109"/>
  <c r="K108"/>
  <c r="K107"/>
  <c r="L106"/>
  <c r="K106"/>
  <c r="J106"/>
  <c r="K105"/>
  <c r="K104"/>
  <c r="K103"/>
  <c r="L102"/>
  <c r="K102"/>
  <c r="J102"/>
  <c r="K101"/>
  <c r="K100"/>
  <c r="K99"/>
  <c r="L98"/>
  <c r="K98"/>
  <c r="J98"/>
  <c r="K97"/>
  <c r="K96"/>
  <c r="K95"/>
  <c r="K94"/>
  <c r="K93"/>
  <c r="L92"/>
  <c r="K92"/>
  <c r="J92"/>
  <c r="K91"/>
  <c r="K90"/>
  <c r="K89"/>
  <c r="K88"/>
  <c r="K87"/>
  <c r="L86"/>
  <c r="K86"/>
  <c r="J86"/>
  <c r="K85"/>
  <c r="K84"/>
  <c r="K83"/>
  <c r="K82"/>
  <c r="L81"/>
  <c r="K81"/>
  <c r="J81"/>
  <c r="K80"/>
  <c r="K79"/>
  <c r="K78"/>
  <c r="K77"/>
  <c r="K76"/>
  <c r="L230"/>
  <c r="K230"/>
  <c r="J230"/>
  <c r="K229"/>
  <c r="K228"/>
  <c r="K227"/>
  <c r="L226"/>
  <c r="K226"/>
  <c r="J226"/>
  <c r="K225"/>
  <c r="K224"/>
  <c r="K223"/>
  <c r="L244"/>
  <c r="K244"/>
  <c r="L243"/>
  <c r="K243"/>
  <c r="K242"/>
  <c r="K241"/>
  <c r="K240"/>
  <c r="L249"/>
  <c r="K249"/>
  <c r="L248"/>
  <c r="K248"/>
  <c r="K247"/>
  <c r="K246"/>
  <c r="K245"/>
  <c r="I211"/>
  <c r="H219"/>
  <c r="H211" s="1"/>
  <c r="I219"/>
  <c r="K234"/>
  <c r="J235"/>
  <c r="K235"/>
  <c r="L235"/>
  <c r="J237"/>
  <c r="J219" s="1"/>
  <c r="J238"/>
  <c r="J239"/>
</calcChain>
</file>

<file path=xl/sharedStrings.xml><?xml version="1.0" encoding="utf-8"?>
<sst xmlns="http://schemas.openxmlformats.org/spreadsheetml/2006/main" count="1322" uniqueCount="451">
  <si>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</si>
  <si>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</si>
  <si>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</si>
  <si>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</si>
  <si>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</si>
  <si>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</si>
  <si>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</si>
  <si>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</si>
  <si>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</si>
  <si>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</si>
  <si>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</si>
  <si>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</si>
  <si>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</si>
  <si>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</si>
  <si>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</si>
  <si>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</si>
  <si>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</si>
  <si>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</si>
  <si>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</si>
  <si>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</si>
  <si>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</si>
  <si>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</si>
  <si>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</si>
  <si>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</si>
  <si>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</si>
  <si>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</si>
  <si>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</si>
  <si>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</si>
  <si>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</si>
  <si>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</si>
  <si>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</si>
  <si>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</si>
  <si>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</si>
  <si>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</si>
  <si>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</si>
  <si>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</si>
  <si>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</si>
  <si>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</si>
  <si>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</si>
  <si>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</si>
  <si>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</si>
  <si>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</si>
  <si>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</si>
  <si>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</si>
  <si>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</si>
  <si>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</si>
  <si>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</si>
  <si>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</si>
  <si>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</si>
  <si>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</si>
  <si>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</si>
  <si>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</si>
  <si>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</si>
  <si>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</si>
  <si>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</si>
  <si>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</si>
  <si>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</si>
  <si>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</si>
  <si>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</si>
  <si>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</si>
  <si>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</si>
  <si>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Батецкого сельского поселения</t>
  </si>
  <si>
    <t>01 июня 2017 г.</t>
  </si>
  <si>
    <t>02290338</t>
  </si>
  <si>
    <t>Комитет финансов Администрации Батецкого муниципального района (за бюджет Батецкого сельского поселения)</t>
  </si>
  <si>
    <t>892</t>
  </si>
  <si>
    <t>5301000268</t>
  </si>
  <si>
    <t>МЕСЯЦ</t>
  </si>
  <si>
    <t>3</t>
  </si>
  <si>
    <t>01.06.2017</t>
  </si>
  <si>
    <t>49603402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</si>
  <si>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</si>
  <si>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</si>
  <si>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</si>
  <si>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</si>
  <si>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</si>
  <si>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</si>
  <si>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</si>
  <si>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</si>
  <si>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</si>
  <si>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</si>
  <si>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муниципальных районов</t>
  </si>
  <si>
    <t>01050201050000610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</si>
  <si>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</si>
  <si>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</si>
  <si>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</si>
  <si>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</si>
  <si>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</si>
  <si>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</si>
  <si>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</si>
  <si>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</si>
  <si>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</si>
  <si>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</si>
  <si>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</si>
  <si>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01050201050000510</t>
  </si>
  <si>
    <t>Увеличение прочих остатков денежных средств бюджетов муниципальных районов</t>
  </si>
  <si>
    <t>01050201100000510</t>
  </si>
  <si>
    <t>Увеличение прочих остатков денежных средств бюджетов сельских поселений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</si>
  <si>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</si>
  <si>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</si>
  <si>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</si>
  <si>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</si>
  <si>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</si>
  <si>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</si>
  <si>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Получение кредитов от кредитных организаций в валюте Российской Федерации</t>
  </si>
  <si>
    <t>01020000000000700</t>
  </si>
  <si>
    <t>i2_00001020000000000700</t>
  </si>
  <si>
    <t>Получение кредитов от кредитных организаций бюджетами сельских поселений в валюте Российской Федерации</t>
  </si>
  <si>
    <t>01020000100000710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</si>
  <si>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</si>
  <si>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</si>
  <si>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</si>
  <si>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</si>
  <si>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</si>
  <si>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</si>
  <si>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</si>
  <si>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</si>
  <si>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</si>
  <si>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</si>
  <si>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01030100100000810</t>
  </si>
  <si>
    <t>803</t>
  </si>
  <si>
    <t>i1_80300000000000000000</t>
  </si>
  <si>
    <t>0000000000</t>
  </si>
  <si>
    <t>0000</t>
  </si>
  <si>
    <t>ОБЩЕГОСУДАРСТВЕННЫЕ ВОПРОСЫ</t>
  </si>
  <si>
    <t>i2_80301000000000000000</t>
  </si>
  <si>
    <t>0100</t>
  </si>
  <si>
    <t>Резервные фонды</t>
  </si>
  <si>
    <t>i3_80301110000000000000</t>
  </si>
  <si>
    <t>0111</t>
  </si>
  <si>
    <t>i5_80301119990028990000</t>
  </si>
  <si>
    <t>9990028990</t>
  </si>
  <si>
    <t>Иные бюджетные ассигнования</t>
  </si>
  <si>
    <t>i6_80301119990028990800</t>
  </si>
  <si>
    <t>800</t>
  </si>
  <si>
    <t>Резервные средства</t>
  </si>
  <si>
    <t>870</t>
  </si>
  <si>
    <t>Другие общегосударственные вопросы</t>
  </si>
  <si>
    <t>i3_80301130000000000000</t>
  </si>
  <si>
    <t>0113</t>
  </si>
  <si>
    <t>Членские взносы в Ассоциацию муниципальных образований</t>
  </si>
  <si>
    <t>i5_80301139990028320000</t>
  </si>
  <si>
    <t>9990028320</t>
  </si>
  <si>
    <t>i6_80301139990028320800</t>
  </si>
  <si>
    <t>Уплата налогов, сборов и иных платежей</t>
  </si>
  <si>
    <t>i6_80301139990028320850</t>
  </si>
  <si>
    <t>850</t>
  </si>
  <si>
    <t>Уплата иных платежей</t>
  </si>
  <si>
    <t>853</t>
  </si>
  <si>
    <t>НАЦИОНАЛЬНАЯ БЕЗОПАСНОСТЬ И ПРАВООХРАНИТЕЛЬНАЯ ДЕЯТЕЛЬНОСТЬ</t>
  </si>
  <si>
    <t>i2_80303000000000000000</t>
  </si>
  <si>
    <t>0300</t>
  </si>
  <si>
    <t>Обеспечение пожарной безопасности</t>
  </si>
  <si>
    <t>i3_80303100000000000000</t>
  </si>
  <si>
    <t>0310</t>
  </si>
  <si>
    <t>Пожарная безопасность</t>
  </si>
  <si>
    <t>i5_80303109990029160000</t>
  </si>
  <si>
    <t>9990029160</t>
  </si>
  <si>
    <t>Закупка товаров, работ и услуг для обеспечения государственных (муниципальных) нужд</t>
  </si>
  <si>
    <t>i6_80303109990029160200</t>
  </si>
  <si>
    <t>Иные закупки товаров, работ и услуг для обеспечения государственных (муниципальных) нужд</t>
  </si>
  <si>
    <t>i6_80303109990029160240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</si>
  <si>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</si>
  <si>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</si>
  <si>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</si>
  <si>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НАЦИОНАЛЬНАЯ ЭКОНОМИКА</t>
  </si>
  <si>
    <t>i2_80304000000000000000</t>
  </si>
  <si>
    <t>0400</t>
  </si>
  <si>
    <t>Дорожное хозяйство (дорожные фонды)</t>
  </si>
  <si>
    <t>i3_80304090000000000000</t>
  </si>
  <si>
    <t>0409</t>
  </si>
  <si>
    <t>ремонт улично дорожной сети</t>
  </si>
  <si>
    <t>i5_80304090100129010000</t>
  </si>
  <si>
    <t>0100129010</t>
  </si>
  <si>
    <t>i6_80304090100129010200</t>
  </si>
  <si>
    <t>i6_80304090100129010240</t>
  </si>
  <si>
    <t>содержание улично-дорожной сети</t>
  </si>
  <si>
    <t>i5_80304090100129030000</t>
  </si>
  <si>
    <t>0100129030</t>
  </si>
  <si>
    <t>i6_80304090100129030200</t>
  </si>
  <si>
    <t>i6_80304090100129030240</t>
  </si>
  <si>
    <t>Реализация мероприятий МП "Осуществление дорожной деятельности на территории Батецкого сельского поселения на 2015-2017 годы" в отношении ремонта улично-дорожной сети</t>
  </si>
  <si>
    <t>i5_80304090100171520000</t>
  </si>
  <si>
    <t>0100171520</t>
  </si>
  <si>
    <t>i6_80304090100171520200</t>
  </si>
  <si>
    <t>i6_80304090100171520240</t>
  </si>
  <si>
    <t>Софинансирование мероприятий МП "Осуществление дорожной деятельности на территории Батецкого сельского поселения на 2015-2017 годы " в отношении ремонта улично-дорожной сети</t>
  </si>
  <si>
    <t>i5_803040901001S1520000</t>
  </si>
  <si>
    <t>01001S1520</t>
  </si>
  <si>
    <t>i6_803040901001S1520200</t>
  </si>
  <si>
    <t>i6_803040901001S1520240</t>
  </si>
  <si>
    <t>Оформление прав собственности на улично-дорожную сеть общего пользования местного значения и земельные участки под ними в т.ч. на автомобильные дороги общего пользования местного значения</t>
  </si>
  <si>
    <t>i5_80304090100229040000</t>
  </si>
  <si>
    <t>0100229040</t>
  </si>
  <si>
    <t>i6_80304090100229040200</t>
  </si>
  <si>
    <t>i6_80304090100229040240</t>
  </si>
  <si>
    <t>Оформление прав собственности на улично-дорожную сеть общего пользования местного значения и земельные участки под ними в т.ч. на автомобильные дороги общего пользования местного значения (обл.субсидия)</t>
  </si>
  <si>
    <t>i5_80304090100271520000</t>
  </si>
  <si>
    <t>0100271520</t>
  </si>
  <si>
    <t>i6_80304090100271520200</t>
  </si>
  <si>
    <t>i6_80304090100271520240</t>
  </si>
  <si>
    <t>Софинансирование на оформление прав собственности на улично-дорожную сеть общего пользования местного значения и земельные участки под ними в т.ч. на автомобильные дороги общего пользования местного значения</t>
  </si>
  <si>
    <t>i5_803040901002S1520000</t>
  </si>
  <si>
    <t>01002S1520</t>
  </si>
  <si>
    <t>i6_803040901002S1520200</t>
  </si>
  <si>
    <t>i6_803040901002S1520240</t>
  </si>
  <si>
    <t>Осуществление мероприятий согласно проекту организации дорожного движения</t>
  </si>
  <si>
    <t>i5_80304090100329050000</t>
  </si>
  <si>
    <t>0100329050</t>
  </si>
  <si>
    <t>i6_80304090100329050200</t>
  </si>
  <si>
    <t>i6_80304090100329050240</t>
  </si>
  <si>
    <t>Ремонт тротуаров</t>
  </si>
  <si>
    <t>i5_80304090100429060000</t>
  </si>
  <si>
    <t>0100429060</t>
  </si>
  <si>
    <t>i6_80304090100429060200</t>
  </si>
  <si>
    <t>i6_80304090100429060240</t>
  </si>
  <si>
    <t>ремонт тротуаров (обл.субсидия)</t>
  </si>
  <si>
    <t>i5_80304090100471520000</t>
  </si>
  <si>
    <t>0100471520</t>
  </si>
  <si>
    <t>i6_80304090100471520200</t>
  </si>
  <si>
    <t>i6_80304090100471520240</t>
  </si>
  <si>
    <t>Софинансирование на ремонт тротуаров</t>
  </si>
  <si>
    <t>i5_803040901004S1520000</t>
  </si>
  <si>
    <t>01004S1520</t>
  </si>
  <si>
    <t>i6_803040901004S1520200</t>
  </si>
  <si>
    <t>i6_803040901004S1520240</t>
  </si>
  <si>
    <t>Текущий (ямочный) ремонт улично-дорожной сети</t>
  </si>
  <si>
    <t>i5_80304090100529020000</t>
  </si>
  <si>
    <t>0100529020</t>
  </si>
  <si>
    <t>i6_80304090100529020200</t>
  </si>
  <si>
    <t>i6_80304090100529020240</t>
  </si>
  <si>
    <t>Реализация мероприятий МП "Осуществление дорожной деятельности на территории Батецкого сельского поселения на 2015-2017 годы" в отношении текущего (ямочного) ремонта улично-дорожной сети</t>
  </si>
  <si>
    <t>i5_80304090100571520000</t>
  </si>
  <si>
    <t>0100571520</t>
  </si>
  <si>
    <t>i6_80304090100571520200</t>
  </si>
  <si>
    <t>i6_80304090100571520240</t>
  </si>
  <si>
    <t>Софинансирование мероприятий МП "Осуществление дорожной деятельности на территории Батецкого сельского поселения на 2015-2017 годы " в отношении текущего (ямочного)ремонта улично-дорожной сети</t>
  </si>
  <si>
    <t>i5_803040901005S1520000</t>
  </si>
  <si>
    <t>01005S1520</t>
  </si>
  <si>
    <t>i6_803040901005S1520200</t>
  </si>
  <si>
    <t>i6_803040901005S1520240</t>
  </si>
  <si>
    <t>Реализация мероприятий МП "Осуществление дорожной деятельности на территории Батецкого сельского поселения на 2015-2017годы" в отношении содержания улично-дорожной сети" (обл.субсидия)</t>
  </si>
  <si>
    <t>i5_80304090100671520000</t>
  </si>
  <si>
    <t>0100671520</t>
  </si>
  <si>
    <t>i6_80304090100671520200</t>
  </si>
  <si>
    <t>i6_80304090100671520240</t>
  </si>
  <si>
    <t>Софинансирование на реализацию мероприятий МП "Осуществление дорожной деятельности на территории Батецкого сельского поселения на 2015-2017годы" в отношении содержания улично-дорожной сети"</t>
  </si>
  <si>
    <t>i5_803040901006S1520000</t>
  </si>
  <si>
    <t>01006S1520</t>
  </si>
  <si>
    <t>i6_803040901006S1520200</t>
  </si>
  <si>
    <t>i6_803040901006S1520240</t>
  </si>
  <si>
    <t>ЖИЛИЩНО-КОММУНАЛЬНОЕ ХОЗЯЙСТВО</t>
  </si>
  <si>
    <t>i2_80305000000000000000</t>
  </si>
  <si>
    <t>0500</t>
  </si>
  <si>
    <t>Коммунальное хозяйство</t>
  </si>
  <si>
    <t>i3_80305020000000000000</t>
  </si>
  <si>
    <t>0502</t>
  </si>
  <si>
    <t>Убытки бань</t>
  </si>
  <si>
    <t>i5_80305029990081010000</t>
  </si>
  <si>
    <t>9990081010</t>
  </si>
  <si>
    <t>i6_80305029990081010800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</si>
  <si>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</si>
  <si>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i6_80305029990081010810</t>
  </si>
  <si>
    <t>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</si>
  <si>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</si>
  <si>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</si>
  <si>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Благоустройство</t>
  </si>
  <si>
    <t>i3_80305030000000000000</t>
  </si>
  <si>
    <t>0503</t>
  </si>
  <si>
    <t>Строительство детской игровой площадки на территории общего пользования в д.Озерево в соответствии с решением собрания ТОС</t>
  </si>
  <si>
    <t>i5_803050302001S2090000</t>
  </si>
  <si>
    <t>02001S2090</t>
  </si>
  <si>
    <t>i6_803050302001S2090200</t>
  </si>
  <si>
    <t>i6_803050302001S2090240</t>
  </si>
  <si>
    <t>Благоустройство территорий общего пользования (средства бюджета поселения)</t>
  </si>
  <si>
    <t>i5_803050305001L5550000</t>
  </si>
  <si>
    <t>05001L5550</t>
  </si>
  <si>
    <t>i6_803050305001L5550200</t>
  </si>
  <si>
    <t>i6_803050305001L5550240</t>
  </si>
  <si>
    <t>Благоустройство территорий общего пользования (субсидия)</t>
  </si>
  <si>
    <t>i5_803050305001R5550000</t>
  </si>
  <si>
    <t>05001R5550</t>
  </si>
  <si>
    <t>i6_803050305001R5550200</t>
  </si>
  <si>
    <t>i6_803050305001R5550240</t>
  </si>
  <si>
    <t>Благоустройство дворовых территорий многоквартирных домов Административного центра Батецкого сельского поселения-поселка Батецкий (средства собственников)</t>
  </si>
  <si>
    <t>i5_80305030500229260000</t>
  </si>
  <si>
    <t>0500229260</t>
  </si>
  <si>
    <t>i6_80305030500229260200</t>
  </si>
  <si>
    <t>i6_80305030500229260240</t>
  </si>
  <si>
    <t>Благоустройство дворовых территорий многоквартирных домов Административного центра Батецкого сельского поселения-поселка Батецкий (средства бюджета поселения)</t>
  </si>
  <si>
    <t>i5_803050305002L5550000</t>
  </si>
  <si>
    <t>05002L5550</t>
  </si>
  <si>
    <t>i6_803050305002L5550200</t>
  </si>
  <si>
    <t>i6_803050305002L5550240</t>
  </si>
  <si>
    <t>Благоустройство дворовых территорий многоквартирных домов Административного центра Батецкого сельского поселения-поселка Батецкий (субсидия)</t>
  </si>
  <si>
    <t>i5_803050305002R5550000</t>
  </si>
  <si>
    <t>05002R5550</t>
  </si>
  <si>
    <t>i6_803050305002R5550200</t>
  </si>
  <si>
    <t>i6_803050305002R5550240</t>
  </si>
  <si>
    <t>Уличное освещение</t>
  </si>
  <si>
    <t>i5_80305039990029210000</t>
  </si>
  <si>
    <t>9990029210</t>
  </si>
  <si>
    <t>i6_80305039990029210200</t>
  </si>
  <si>
    <t>i6_80305039990029210240</t>
  </si>
  <si>
    <t>Прочие мероприятия по благоустройству поселений</t>
  </si>
  <si>
    <t>i5_80305039990029230000</t>
  </si>
  <si>
    <t>9990029230</t>
  </si>
  <si>
    <t>i6_80305039990029230200</t>
  </si>
  <si>
    <t>i6_80305039990029230240</t>
  </si>
  <si>
    <t>КУЛЬТУРА, КИНЕМАТОГРАФИЯ</t>
  </si>
  <si>
    <t>i2_80308000000000000000</t>
  </si>
  <si>
    <t>0800</t>
  </si>
  <si>
    <t>Культура</t>
  </si>
  <si>
    <t>i3_80308010000000000000</t>
  </si>
  <si>
    <t>0801</t>
  </si>
  <si>
    <t>Проведение мероприятий по культуре</t>
  </si>
  <si>
    <t>i5_80308019990029410000</t>
  </si>
  <si>
    <t>9990029410</t>
  </si>
  <si>
    <t>i6_80308019990029410200</t>
  </si>
  <si>
    <t>i6_80308019990029410240</t>
  </si>
  <si>
    <t>ОБСЛУЖИВАНИЕ ГОСУДАРСТВЕННОГО И МУНИЦИПАЛЬНОГО ДОЛГА</t>
  </si>
  <si>
    <t>i2_80313000000000000000</t>
  </si>
  <si>
    <t>1300</t>
  </si>
  <si>
    <t>Обслуживание государственного внутреннего и муниципального долга</t>
  </si>
  <si>
    <t>i3_80313010000000000000</t>
  </si>
  <si>
    <t>1301</t>
  </si>
  <si>
    <t>Процентные платежи по долговым обязательствам</t>
  </si>
  <si>
    <t>i5_80313019990028900000</t>
  </si>
  <si>
    <t>9990028900</t>
  </si>
  <si>
    <t>Обслуживание государственного (муниципального) долга</t>
  </si>
  <si>
    <t>i6_80313019990028900700</t>
  </si>
  <si>
    <t>Обслуживание муниципального долга</t>
  </si>
  <si>
    <t>730</t>
  </si>
  <si>
    <t>Федеральное казначейство</t>
  </si>
  <si>
    <t>100</t>
  </si>
  <si>
    <t>00000000000000000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</si>
  <si>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</si>
  <si>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</si>
  <si>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</si>
  <si>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</si>
  <si>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</si>
  <si>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</si>
  <si>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</si>
  <si>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</si>
  <si>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</si>
  <si>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</si>
  <si>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</si>
  <si>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</si>
  <si>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</si>
  <si>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</si>
  <si>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</si>
  <si>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</si>
  <si>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</si>
  <si>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</si>
  <si>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</si>
  <si>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</si>
  <si>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</si>
  <si>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</si>
  <si>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</si>
  <si>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</si>
  <si>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</si>
  <si>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</si>
  <si>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</si>
  <si>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</si>
  <si>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</si>
  <si>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</si>
  <si>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</si>
  <si>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</si>
  <si>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</si>
  <si>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</si>
  <si>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</si>
  <si>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</si>
  <si>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</si>
  <si>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</si>
  <si>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</si>
  <si>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</si>
  <si>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</si>
  <si>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</si>
  <si>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</si>
  <si>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</si>
  <si>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</si>
  <si>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</si>
  <si>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</si>
  <si>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</si>
  <si>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</si>
  <si>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</si>
  <si>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</si>
  <si>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</si>
  <si>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</si>
  <si>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</si>
  <si>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</si>
  <si>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</si>
  <si>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</si>
  <si>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</si>
  <si>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</si>
  <si>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</si>
  <si>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</si>
  <si>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</si>
  <si>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i2_80310000000000000000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</si>
  <si>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</si>
  <si>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</si>
  <si>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i2_80311100000000000000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</si>
  <si>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</si>
  <si>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</si>
  <si>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i2_80311105000000000120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</si>
  <si>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</si>
  <si>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</si>
  <si>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i2_80311105030000000120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</si>
  <si>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</si>
  <si>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11105035100000120</t>
  </si>
  <si>
    <t>БЕЗВОЗМЕЗДНЫЕ ПОСТУПЛЕНИЯ</t>
  </si>
  <si>
    <t>20000000000000000</t>
  </si>
  <si>
    <t>i2_80320000000000000000</t>
  </si>
  <si>
    <t>ПРОЧИЕ БЕЗВОЗМЕЗДНЫЕ ПОСТУПЛЕНИЯ</t>
  </si>
  <si>
    <t>20700000000000000</t>
  </si>
  <si>
    <t>i2_80320700000000000000</t>
  </si>
  <si>
    <t>Прочие безвозмездные поступления в бюджеты сельских поселений</t>
  </si>
  <si>
    <t>20705000100000180</t>
  </si>
  <si>
    <t>i2_80320705000100000180</t>
  </si>
  <si>
    <t>20705030100000180</t>
  </si>
  <si>
    <t>i1_89200000000000000000</t>
  </si>
  <si>
    <t>i2_89220000000000000000</t>
  </si>
  <si>
    <t>БЕЗВОЗМЕЗДНЫЕ ПОСТУПЛЕНИЯ ОТ ДРУГИХ БЮДЖЕТОВ БЮДЖЕТНОЙ СИСТЕМЫ РОССИЙСКОЙ ФЕДЕРАЦИИ</t>
  </si>
  <si>
    <t>20200000000000000</t>
  </si>
  <si>
    <t>i2_89220200000000000000</t>
  </si>
  <si>
    <t>Дотации бюджетам бюджетной системы Российской Федерации</t>
  </si>
  <si>
    <t>20210000000000151</t>
  </si>
  <si>
    <t>i2_89220210000000000151</t>
  </si>
  <si>
    <t>Дотации на выравнивание бюджетной обеспеченности</t>
  </si>
  <si>
    <t>20215001000000151</t>
  </si>
  <si>
    <t>i2_89220215001000000151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</si>
  <si>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</si>
  <si>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</si>
  <si>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</si>
  <si>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</si>
  <si>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i2_89220220000000000151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</si>
  <si>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</si>
  <si>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20225555000000151</t>
  </si>
  <si>
    <t>i2_89220225555000000151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</si>
  <si>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</si>
  <si>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20225555100000151</t>
  </si>
  <si>
    <t>Прочие субсидии</t>
  </si>
  <si>
    <t>20229999000000151</t>
  </si>
  <si>
    <t>i2_89220229999000000151</t>
  </si>
  <si>
    <t>Прочие субсидии бюджетам сельских поселений</t>
  </si>
  <si>
    <t>20229999100000151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</si>
  <si>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</si>
  <si>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20800000000000000</t>
  </si>
  <si>
    <t>i2_89220800000000000000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</si>
  <si>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</si>
  <si>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20805000100000180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</si>
</sst>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265"/>
  <sheetViews>
    <sheetView tabSelected="1" topLeftCell="A31" workbookViewId="0">
      <selection activeCell="I42" sqref="I42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88" t="s">
        <v>36</v>
      </c>
      <c r="B1" s="188"/>
      <c r="C1" s="188"/>
      <c r="D1" s="188"/>
      <c r="E1" s="188"/>
      <c r="F1" s="188"/>
      <c r="G1" s="188"/>
      <c r="H1" s="188"/>
      <c r="I1" s="189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68</v>
      </c>
      <c r="L2" s="4"/>
    </row>
    <row r="3" spans="1:12">
      <c r="A3" s="32" t="s">
        <v>52</v>
      </c>
      <c r="B3" s="192" t="s">
        <v>62</v>
      </c>
      <c r="C3" s="192"/>
      <c r="D3" s="192"/>
      <c r="E3" s="22"/>
      <c r="F3" s="22"/>
      <c r="G3" s="193"/>
      <c r="H3" s="193"/>
      <c r="I3" s="32" t="s">
        <v>22</v>
      </c>
      <c r="J3" s="131">
        <v>42887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69</v>
      </c>
      <c r="L4" s="4"/>
    </row>
    <row r="5" spans="1:12">
      <c r="A5" s="3" t="s">
        <v>37</v>
      </c>
      <c r="B5" s="190" t="s">
        <v>64</v>
      </c>
      <c r="C5" s="190"/>
      <c r="D5" s="190"/>
      <c r="E5" s="190"/>
      <c r="F5" s="190"/>
      <c r="G5" s="190"/>
      <c r="H5" s="190"/>
      <c r="I5" s="33" t="s">
        <v>30</v>
      </c>
      <c r="J5" s="88" t="s">
        <v>65</v>
      </c>
      <c r="K5" s="22"/>
      <c r="L5" s="4"/>
    </row>
    <row r="6" spans="1:12">
      <c r="A6" s="3" t="s">
        <v>38</v>
      </c>
      <c r="B6" s="191" t="s">
        <v>61</v>
      </c>
      <c r="C6" s="191"/>
      <c r="D6" s="191"/>
      <c r="E6" s="191"/>
      <c r="F6" s="191"/>
      <c r="G6" s="191"/>
      <c r="H6" s="191"/>
      <c r="I6" s="33" t="s">
        <v>59</v>
      </c>
      <c r="J6" s="88" t="s">
        <v>70</v>
      </c>
      <c r="K6" s="22" t="s">
        <v>68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2" ht="15">
      <c r="A9" s="194" t="s">
        <v>29</v>
      </c>
      <c r="B9" s="194"/>
      <c r="C9" s="194"/>
      <c r="D9" s="194"/>
      <c r="E9" s="194"/>
      <c r="F9" s="194"/>
      <c r="G9" s="194"/>
      <c r="H9" s="194"/>
      <c r="I9" s="194"/>
      <c r="J9" s="194"/>
      <c r="K9" s="127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53" t="s">
        <v>39</v>
      </c>
      <c r="B11" s="153" t="s">
        <v>40</v>
      </c>
      <c r="C11" s="159" t="s">
        <v>41</v>
      </c>
      <c r="D11" s="160"/>
      <c r="E11" s="160"/>
      <c r="F11" s="160"/>
      <c r="G11" s="161"/>
      <c r="H11" s="153" t="s">
        <v>42</v>
      </c>
      <c r="I11" s="153" t="s">
        <v>23</v>
      </c>
      <c r="J11" s="153" t="s">
        <v>43</v>
      </c>
      <c r="K11" s="114"/>
    </row>
    <row r="12" spans="1:12">
      <c r="A12" s="154"/>
      <c r="B12" s="154"/>
      <c r="C12" s="162"/>
      <c r="D12" s="163"/>
      <c r="E12" s="163"/>
      <c r="F12" s="163"/>
      <c r="G12" s="164"/>
      <c r="H12" s="154"/>
      <c r="I12" s="154"/>
      <c r="J12" s="154"/>
      <c r="K12" s="114"/>
    </row>
    <row r="13" spans="1:12">
      <c r="A13" s="155"/>
      <c r="B13" s="155"/>
      <c r="C13" s="165"/>
      <c r="D13" s="166"/>
      <c r="E13" s="166"/>
      <c r="F13" s="166"/>
      <c r="G13" s="167"/>
      <c r="H13" s="155"/>
      <c r="I13" s="155"/>
      <c r="J13" s="155"/>
      <c r="K13" s="114"/>
    </row>
    <row r="14" spans="1:12" ht="13.5" thickBot="1">
      <c r="A14" s="70">
        <v>1</v>
      </c>
      <c r="B14" s="12">
        <v>2</v>
      </c>
      <c r="C14" s="182">
        <v>3</v>
      </c>
      <c r="D14" s="183"/>
      <c r="E14" s="183"/>
      <c r="F14" s="183"/>
      <c r="G14" s="184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56" t="s">
        <v>17</v>
      </c>
      <c r="D15" s="157"/>
      <c r="E15" s="157"/>
      <c r="F15" s="157"/>
      <c r="G15" s="158"/>
      <c r="H15" s="52">
        <v>9298787.9499999993</v>
      </c>
      <c r="I15" s="52">
        <v>2150150.19</v>
      </c>
      <c r="J15" s="105">
        <v>7148637.7599999998</v>
      </c>
    </row>
    <row r="16" spans="1:12">
      <c r="A16" s="72" t="s">
        <v>4</v>
      </c>
      <c r="B16" s="50"/>
      <c r="C16" s="195"/>
      <c r="D16" s="196"/>
      <c r="E16" s="196"/>
      <c r="F16" s="196"/>
      <c r="G16" s="197"/>
      <c r="H16" s="56"/>
      <c r="I16" s="57"/>
      <c r="J16" s="58"/>
    </row>
    <row r="17" spans="1:12">
      <c r="A17" s="100" t="s">
        <v>333</v>
      </c>
      <c r="B17" s="101" t="s">
        <v>6</v>
      </c>
      <c r="C17" s="102" t="s">
        <v>334</v>
      </c>
      <c r="D17" s="168" t="s">
        <v>335</v>
      </c>
      <c r="E17" s="210"/>
      <c r="F17" s="210"/>
      <c r="G17" s="211"/>
      <c r="H17" s="97">
        <v>1804249.95</v>
      </c>
      <c r="I17" s="103">
        <v>757708.83</v>
      </c>
      <c r="J17" s="104">
        <v>1112931.69</v>
      </c>
      <c r="K17" s="119" t="str">
        <f t="shared" ref="K17:K48" si="0">C17 &amp; D17 &amp; G17</f>
        <v>10000000000000000000</v>
      </c>
      <c r="L17" s="106" t="s">
        <v>336</v>
      </c>
    </row>
    <row r="18" spans="1:12">
      <c r="A18" s="100" t="s">
        <v>337</v>
      </c>
      <c r="B18" s="101" t="s">
        <v>6</v>
      </c>
      <c r="C18" s="102" t="s">
        <v>334</v>
      </c>
      <c r="D18" s="168" t="s">
        <v>338</v>
      </c>
      <c r="E18" s="210"/>
      <c r="F18" s="210"/>
      <c r="G18" s="211"/>
      <c r="H18" s="97">
        <v>1804249.95</v>
      </c>
      <c r="I18" s="103">
        <v>757708.83</v>
      </c>
      <c r="J18" s="104">
        <v>1112931.69</v>
      </c>
      <c r="K18" s="119" t="str">
        <f t="shared" si="0"/>
        <v>10010000000000000000</v>
      </c>
      <c r="L18" s="106" t="s">
        <v>339</v>
      </c>
    </row>
    <row r="19" spans="1:12" ht="22.5">
      <c r="A19" s="100" t="s">
        <v>340</v>
      </c>
      <c r="B19" s="101" t="s">
        <v>6</v>
      </c>
      <c r="C19" s="102" t="s">
        <v>334</v>
      </c>
      <c r="D19" s="168" t="s">
        <v>341</v>
      </c>
      <c r="E19" s="210"/>
      <c r="F19" s="210"/>
      <c r="G19" s="211"/>
      <c r="H19" s="97">
        <v>1804249.95</v>
      </c>
      <c r="I19" s="103">
        <v>757708.83</v>
      </c>
      <c r="J19" s="104">
        <v>1112931.69</v>
      </c>
      <c r="K19" s="119" t="str">
        <f t="shared" si="0"/>
        <v>10010300000000000000</v>
      </c>
      <c r="L19" s="106" t="s">
        <v>342</v>
      </c>
    </row>
    <row r="20" spans="1:12" ht="22.5">
      <c r="A20" s="100" t="s">
        <v>343</v>
      </c>
      <c r="B20" s="101" t="s">
        <v>6</v>
      </c>
      <c r="C20" s="102" t="s">
        <v>334</v>
      </c>
      <c r="D20" s="168" t="s">
        <v>344</v>
      </c>
      <c r="E20" s="210"/>
      <c r="F20" s="210"/>
      <c r="G20" s="211"/>
      <c r="H20" s="97">
        <v>1804249.95</v>
      </c>
      <c r="I20" s="103">
        <v>757708.83</v>
      </c>
      <c r="J20" s="104">
        <v>1112931.69</v>
      </c>
      <c r="K20" s="119" t="str">
        <f t="shared" si="0"/>
        <v>10010302000010000110</v>
      </c>
      <c r="L20" s="106" t="s">
        <v>345</v>
      </c>
    </row>
    <row r="21" spans="1:12" s="85" customFormat="1" ht="56.25">
      <c r="A21" s="80" t="s">
        <v>346</v>
      </c>
      <c r="B21" s="79" t="s">
        <v>6</v>
      </c>
      <c r="C21" s="122" t="s">
        <v>334</v>
      </c>
      <c r="D21" s="198" t="s">
        <v>347</v>
      </c>
      <c r="E21" s="203"/>
      <c r="F21" s="203"/>
      <c r="G21" s="204"/>
      <c r="H21" s="81">
        <v>616136.25</v>
      </c>
      <c r="I21" s="82">
        <v>297306.89</v>
      </c>
      <c r="J21" s="83">
        <f>IF(H21=0,0,MAX(H21-I21,0))</f>
        <v>318829.36</v>
      </c>
      <c r="K21" s="120" t="str">
        <f t="shared" si="0"/>
        <v>10010302230010000110</v>
      </c>
      <c r="L21" s="84" t="str">
        <f>C21 &amp; D21 &amp; G21</f>
        <v>10010302230010000110</v>
      </c>
    </row>
    <row r="22" spans="1:12" s="85" customFormat="1" ht="78.75">
      <c r="A22" s="80" t="s">
        <v>348</v>
      </c>
      <c r="B22" s="79" t="s">
        <v>6</v>
      </c>
      <c r="C22" s="122" t="s">
        <v>334</v>
      </c>
      <c r="D22" s="198" t="s">
        <v>349</v>
      </c>
      <c r="E22" s="203"/>
      <c r="F22" s="203"/>
      <c r="G22" s="204"/>
      <c r="H22" s="81">
        <v>6137.2</v>
      </c>
      <c r="I22" s="82">
        <v>3193.32</v>
      </c>
      <c r="J22" s="83">
        <f>IF(H22=0,0,MAX(H22-I22,0))</f>
        <v>2943.88</v>
      </c>
      <c r="K22" s="120" t="str">
        <f t="shared" si="0"/>
        <v>10010302240010000110</v>
      </c>
      <c r="L22" s="84" t="str">
        <f>C22 &amp; D22 &amp; G22</f>
        <v>10010302240010000110</v>
      </c>
    </row>
    <row r="23" spans="1:12" s="85" customFormat="1" ht="56.25">
      <c r="A23" s="80" t="s">
        <v>350</v>
      </c>
      <c r="B23" s="79" t="s">
        <v>6</v>
      </c>
      <c r="C23" s="122" t="s">
        <v>334</v>
      </c>
      <c r="D23" s="198" t="s">
        <v>351</v>
      </c>
      <c r="E23" s="203"/>
      <c r="F23" s="203"/>
      <c r="G23" s="204"/>
      <c r="H23" s="81">
        <v>1305212.3400000001</v>
      </c>
      <c r="I23" s="82">
        <v>514053.89</v>
      </c>
      <c r="J23" s="83">
        <f>IF(H23=0,0,MAX(H23-I23,0))</f>
        <v>791158.45</v>
      </c>
      <c r="K23" s="120" t="str">
        <f t="shared" si="0"/>
        <v>10010302250010000110</v>
      </c>
      <c r="L23" s="84" t="str">
        <f>C23 &amp; D23 &amp; G23</f>
        <v>10010302250010000110</v>
      </c>
    </row>
    <row r="24" spans="1:12" s="85" customFormat="1" ht="56.25">
      <c r="A24" s="80" t="s">
        <v>352</v>
      </c>
      <c r="B24" s="79" t="s">
        <v>6</v>
      </c>
      <c r="C24" s="122" t="s">
        <v>334</v>
      </c>
      <c r="D24" s="198" t="s">
        <v>353</v>
      </c>
      <c r="E24" s="203"/>
      <c r="F24" s="203"/>
      <c r="G24" s="204"/>
      <c r="H24" s="81">
        <v>-123235.84</v>
      </c>
      <c r="I24" s="82">
        <v>-56845.27</v>
      </c>
      <c r="J24" s="83">
        <f>IF(H24=0,0,MAX(H24-I24,0))</f>
        <v>0</v>
      </c>
      <c r="K24" s="120" t="str">
        <f t="shared" si="0"/>
        <v>10010302260010000110</v>
      </c>
      <c r="L24" s="84" t="str">
        <f>C24 &amp; D24 &amp; G24</f>
        <v>10010302260010000110</v>
      </c>
    </row>
    <row r="25" spans="1:12">
      <c r="A25" s="100" t="s">
        <v>354</v>
      </c>
      <c r="B25" s="101" t="s">
        <v>6</v>
      </c>
      <c r="C25" s="102" t="s">
        <v>355</v>
      </c>
      <c r="D25" s="168" t="s">
        <v>335</v>
      </c>
      <c r="E25" s="210"/>
      <c r="F25" s="210"/>
      <c r="G25" s="211"/>
      <c r="H25" s="97">
        <v>3049200</v>
      </c>
      <c r="I25" s="103">
        <v>729409.69</v>
      </c>
      <c r="J25" s="104">
        <v>2322520.9900000002</v>
      </c>
      <c r="K25" s="119" t="str">
        <f t="shared" si="0"/>
        <v>18200000000000000000</v>
      </c>
      <c r="L25" s="106" t="s">
        <v>356</v>
      </c>
    </row>
    <row r="26" spans="1:12">
      <c r="A26" s="100" t="s">
        <v>337</v>
      </c>
      <c r="B26" s="101" t="s">
        <v>6</v>
      </c>
      <c r="C26" s="102" t="s">
        <v>355</v>
      </c>
      <c r="D26" s="168" t="s">
        <v>338</v>
      </c>
      <c r="E26" s="210"/>
      <c r="F26" s="210"/>
      <c r="G26" s="211"/>
      <c r="H26" s="97">
        <v>3049200</v>
      </c>
      <c r="I26" s="103">
        <v>729409.69</v>
      </c>
      <c r="J26" s="104">
        <v>2322520.9900000002</v>
      </c>
      <c r="K26" s="119" t="str">
        <f t="shared" si="0"/>
        <v>18210000000000000000</v>
      </c>
      <c r="L26" s="106" t="s">
        <v>357</v>
      </c>
    </row>
    <row r="27" spans="1:12">
      <c r="A27" s="100" t="s">
        <v>358</v>
      </c>
      <c r="B27" s="101" t="s">
        <v>6</v>
      </c>
      <c r="C27" s="102" t="s">
        <v>355</v>
      </c>
      <c r="D27" s="168" t="s">
        <v>359</v>
      </c>
      <c r="E27" s="210"/>
      <c r="F27" s="210"/>
      <c r="G27" s="211"/>
      <c r="H27" s="97">
        <v>570100</v>
      </c>
      <c r="I27" s="103">
        <v>200947.68</v>
      </c>
      <c r="J27" s="104">
        <v>371185.3</v>
      </c>
      <c r="K27" s="119" t="str">
        <f t="shared" si="0"/>
        <v>18210100000000000000</v>
      </c>
      <c r="L27" s="106" t="s">
        <v>360</v>
      </c>
    </row>
    <row r="28" spans="1:12">
      <c r="A28" s="100" t="s">
        <v>361</v>
      </c>
      <c r="B28" s="101" t="s">
        <v>6</v>
      </c>
      <c r="C28" s="102" t="s">
        <v>355</v>
      </c>
      <c r="D28" s="168" t="s">
        <v>362</v>
      </c>
      <c r="E28" s="210"/>
      <c r="F28" s="210"/>
      <c r="G28" s="211"/>
      <c r="H28" s="97">
        <v>570100</v>
      </c>
      <c r="I28" s="103">
        <v>200947.68</v>
      </c>
      <c r="J28" s="104">
        <v>371185.3</v>
      </c>
      <c r="K28" s="119" t="str">
        <f t="shared" si="0"/>
        <v>18210102000010000110</v>
      </c>
      <c r="L28" s="106" t="s">
        <v>363</v>
      </c>
    </row>
    <row r="29" spans="1:12" s="85" customFormat="1" ht="56.25">
      <c r="A29" s="80" t="s">
        <v>364</v>
      </c>
      <c r="B29" s="79" t="s">
        <v>6</v>
      </c>
      <c r="C29" s="122" t="s">
        <v>355</v>
      </c>
      <c r="D29" s="198" t="s">
        <v>365</v>
      </c>
      <c r="E29" s="203"/>
      <c r="F29" s="203"/>
      <c r="G29" s="204"/>
      <c r="H29" s="81">
        <v>570100</v>
      </c>
      <c r="I29" s="82">
        <v>198217</v>
      </c>
      <c r="J29" s="83">
        <f>IF(H29=0,0,MAX(H29-I29,0))</f>
        <v>371883</v>
      </c>
      <c r="K29" s="120" t="str">
        <f t="shared" si="0"/>
        <v>18210102010010000110</v>
      </c>
      <c r="L29" s="84" t="str">
        <f>C29 &amp; D29 &amp; G29</f>
        <v>18210102010010000110</v>
      </c>
    </row>
    <row r="30" spans="1:12" s="85" customFormat="1" ht="90">
      <c r="A30" s="80" t="s">
        <v>366</v>
      </c>
      <c r="B30" s="79" t="s">
        <v>6</v>
      </c>
      <c r="C30" s="122" t="s">
        <v>355</v>
      </c>
      <c r="D30" s="198" t="s">
        <v>367</v>
      </c>
      <c r="E30" s="203"/>
      <c r="F30" s="203"/>
      <c r="G30" s="204"/>
      <c r="H30" s="81">
        <v>0</v>
      </c>
      <c r="I30" s="82">
        <v>2727.94</v>
      </c>
      <c r="J30" s="83">
        <f>IF(H30=0,0,MAX(H30-I30,0))</f>
        <v>0</v>
      </c>
      <c r="K30" s="120" t="str">
        <f t="shared" si="0"/>
        <v>18210102020010000110</v>
      </c>
      <c r="L30" s="84" t="str">
        <f>C30 &amp; D30 &amp; G30</f>
        <v>18210102020010000110</v>
      </c>
    </row>
    <row r="31" spans="1:12" s="85" customFormat="1" ht="33.75">
      <c r="A31" s="80" t="s">
        <v>368</v>
      </c>
      <c r="B31" s="79" t="s">
        <v>6</v>
      </c>
      <c r="C31" s="122" t="s">
        <v>355</v>
      </c>
      <c r="D31" s="198" t="s">
        <v>369</v>
      </c>
      <c r="E31" s="203"/>
      <c r="F31" s="203"/>
      <c r="G31" s="204"/>
      <c r="H31" s="81">
        <v>0</v>
      </c>
      <c r="I31" s="82">
        <v>2.74</v>
      </c>
      <c r="J31" s="83">
        <f>IF(H31=0,0,MAX(H31-I31,0))</f>
        <v>0</v>
      </c>
      <c r="K31" s="120" t="str">
        <f t="shared" si="0"/>
        <v>18210102030010000110</v>
      </c>
      <c r="L31" s="84" t="str">
        <f>C31 &amp; D31 &amp; G31</f>
        <v>18210102030010000110</v>
      </c>
    </row>
    <row r="32" spans="1:12">
      <c r="A32" s="100" t="s">
        <v>370</v>
      </c>
      <c r="B32" s="101" t="s">
        <v>6</v>
      </c>
      <c r="C32" s="102" t="s">
        <v>355</v>
      </c>
      <c r="D32" s="168" t="s">
        <v>371</v>
      </c>
      <c r="E32" s="210"/>
      <c r="F32" s="210"/>
      <c r="G32" s="211"/>
      <c r="H32" s="97">
        <v>21000</v>
      </c>
      <c r="I32" s="103">
        <v>5709.6</v>
      </c>
      <c r="J32" s="104">
        <v>15290.4</v>
      </c>
      <c r="K32" s="119" t="str">
        <f t="shared" si="0"/>
        <v>18210500000000000000</v>
      </c>
      <c r="L32" s="106" t="s">
        <v>372</v>
      </c>
    </row>
    <row r="33" spans="1:12">
      <c r="A33" s="100" t="s">
        <v>373</v>
      </c>
      <c r="B33" s="101" t="s">
        <v>6</v>
      </c>
      <c r="C33" s="102" t="s">
        <v>355</v>
      </c>
      <c r="D33" s="168" t="s">
        <v>374</v>
      </c>
      <c r="E33" s="210"/>
      <c r="F33" s="210"/>
      <c r="G33" s="211"/>
      <c r="H33" s="97">
        <v>21000</v>
      </c>
      <c r="I33" s="103">
        <v>5709.6</v>
      </c>
      <c r="J33" s="104">
        <v>15290.4</v>
      </c>
      <c r="K33" s="119" t="str">
        <f t="shared" si="0"/>
        <v>18210503000010000110</v>
      </c>
      <c r="L33" s="106" t="s">
        <v>375</v>
      </c>
    </row>
    <row r="34" spans="1:12" s="85" customFormat="1">
      <c r="A34" s="80" t="s">
        <v>373</v>
      </c>
      <c r="B34" s="79" t="s">
        <v>6</v>
      </c>
      <c r="C34" s="122" t="s">
        <v>355</v>
      </c>
      <c r="D34" s="198" t="s">
        <v>376</v>
      </c>
      <c r="E34" s="203"/>
      <c r="F34" s="203"/>
      <c r="G34" s="204"/>
      <c r="H34" s="81">
        <v>21000</v>
      </c>
      <c r="I34" s="82">
        <v>5709.6</v>
      </c>
      <c r="J34" s="83">
        <f>IF(H34=0,0,MAX(H34-I34,0))</f>
        <v>15290.4</v>
      </c>
      <c r="K34" s="120" t="str">
        <f t="shared" si="0"/>
        <v>18210503010010000110</v>
      </c>
      <c r="L34" s="84" t="str">
        <f>C34 &amp; D34 &amp; G34</f>
        <v>18210503010010000110</v>
      </c>
    </row>
    <row r="35" spans="1:12">
      <c r="A35" s="100" t="s">
        <v>377</v>
      </c>
      <c r="B35" s="101" t="s">
        <v>6</v>
      </c>
      <c r="C35" s="102" t="s">
        <v>355</v>
      </c>
      <c r="D35" s="168" t="s">
        <v>378</v>
      </c>
      <c r="E35" s="210"/>
      <c r="F35" s="210"/>
      <c r="G35" s="211"/>
      <c r="H35" s="97">
        <v>2458100</v>
      </c>
      <c r="I35" s="103">
        <v>522054.71</v>
      </c>
      <c r="J35" s="104">
        <v>1936045.29</v>
      </c>
      <c r="K35" s="119" t="str">
        <f t="shared" si="0"/>
        <v>18210600000000000000</v>
      </c>
      <c r="L35" s="106" t="s">
        <v>379</v>
      </c>
    </row>
    <row r="36" spans="1:12">
      <c r="A36" s="100" t="s">
        <v>380</v>
      </c>
      <c r="B36" s="101" t="s">
        <v>6</v>
      </c>
      <c r="C36" s="102" t="s">
        <v>355</v>
      </c>
      <c r="D36" s="168" t="s">
        <v>381</v>
      </c>
      <c r="E36" s="210"/>
      <c r="F36" s="210"/>
      <c r="G36" s="211"/>
      <c r="H36" s="97">
        <v>185100</v>
      </c>
      <c r="I36" s="103">
        <v>28044.84</v>
      </c>
      <c r="J36" s="104">
        <v>157055.16</v>
      </c>
      <c r="K36" s="119" t="str">
        <f t="shared" si="0"/>
        <v>18210601000000000110</v>
      </c>
      <c r="L36" s="106" t="s">
        <v>382</v>
      </c>
    </row>
    <row r="37" spans="1:12" s="85" customFormat="1" ht="33.75">
      <c r="A37" s="80" t="s">
        <v>383</v>
      </c>
      <c r="B37" s="79" t="s">
        <v>6</v>
      </c>
      <c r="C37" s="122" t="s">
        <v>355</v>
      </c>
      <c r="D37" s="198" t="s">
        <v>384</v>
      </c>
      <c r="E37" s="203"/>
      <c r="F37" s="203"/>
      <c r="G37" s="204"/>
      <c r="H37" s="81">
        <v>185100</v>
      </c>
      <c r="I37" s="82">
        <v>28044.84</v>
      </c>
      <c r="J37" s="83">
        <f>IF(H37=0,0,MAX(H37-I37,0))</f>
        <v>157055.16</v>
      </c>
      <c r="K37" s="120" t="str">
        <f t="shared" si="0"/>
        <v>18210601030100000110</v>
      </c>
      <c r="L37" s="84" t="str">
        <f>C37 &amp; D37 &amp; G37</f>
        <v>18210601030100000110</v>
      </c>
    </row>
    <row r="38" spans="1:12">
      <c r="A38" s="100" t="s">
        <v>385</v>
      </c>
      <c r="B38" s="101" t="s">
        <v>6</v>
      </c>
      <c r="C38" s="102" t="s">
        <v>355</v>
      </c>
      <c r="D38" s="168" t="s">
        <v>386</v>
      </c>
      <c r="E38" s="210"/>
      <c r="F38" s="210"/>
      <c r="G38" s="211"/>
      <c r="H38" s="97">
        <v>2273000</v>
      </c>
      <c r="I38" s="103">
        <v>494032.74</v>
      </c>
      <c r="J38" s="104">
        <v>1778990.13</v>
      </c>
      <c r="K38" s="119" t="str">
        <f t="shared" si="0"/>
        <v>18210606000000000110</v>
      </c>
      <c r="L38" s="106" t="s">
        <v>387</v>
      </c>
    </row>
    <row r="39" spans="1:12">
      <c r="A39" s="100" t="s">
        <v>388</v>
      </c>
      <c r="B39" s="101" t="s">
        <v>6</v>
      </c>
      <c r="C39" s="102" t="s">
        <v>355</v>
      </c>
      <c r="D39" s="168" t="s">
        <v>389</v>
      </c>
      <c r="E39" s="210"/>
      <c r="F39" s="210"/>
      <c r="G39" s="211"/>
      <c r="H39" s="97">
        <v>818280</v>
      </c>
      <c r="I39" s="103">
        <v>156733.23000000001</v>
      </c>
      <c r="J39" s="104">
        <v>661546.77</v>
      </c>
      <c r="K39" s="119" t="str">
        <f t="shared" si="0"/>
        <v>18210606030000000110</v>
      </c>
      <c r="L39" s="106" t="s">
        <v>390</v>
      </c>
    </row>
    <row r="40" spans="1:12" s="85" customFormat="1" ht="22.5">
      <c r="A40" s="80" t="s">
        <v>391</v>
      </c>
      <c r="B40" s="79" t="s">
        <v>6</v>
      </c>
      <c r="C40" s="122" t="s">
        <v>355</v>
      </c>
      <c r="D40" s="198" t="s">
        <v>392</v>
      </c>
      <c r="E40" s="203"/>
      <c r="F40" s="203"/>
      <c r="G40" s="204"/>
      <c r="H40" s="81">
        <v>818280</v>
      </c>
      <c r="I40" s="82">
        <v>156733.23000000001</v>
      </c>
      <c r="J40" s="83">
        <f>IF(H40=0,0,MAX(H40-I40,0))</f>
        <v>661546.77</v>
      </c>
      <c r="K40" s="120" t="str">
        <f t="shared" si="0"/>
        <v>18210606033100000110</v>
      </c>
      <c r="L40" s="84" t="str">
        <f>C40 &amp; D40 &amp; G40</f>
        <v>18210606033100000110</v>
      </c>
    </row>
    <row r="41" spans="1:12">
      <c r="A41" s="100" t="s">
        <v>393</v>
      </c>
      <c r="B41" s="101" t="s">
        <v>6</v>
      </c>
      <c r="C41" s="102" t="s">
        <v>355</v>
      </c>
      <c r="D41" s="168" t="s">
        <v>394</v>
      </c>
      <c r="E41" s="210"/>
      <c r="F41" s="210"/>
      <c r="G41" s="211"/>
      <c r="H41" s="97">
        <v>1454720</v>
      </c>
      <c r="I41" s="103">
        <v>337299.51</v>
      </c>
      <c r="J41" s="104">
        <v>1117443.3600000001</v>
      </c>
      <c r="K41" s="119" t="str">
        <f t="shared" si="0"/>
        <v>18210606040000000110</v>
      </c>
      <c r="L41" s="106" t="s">
        <v>395</v>
      </c>
    </row>
    <row r="42" spans="1:12" s="85" customFormat="1" ht="33.75">
      <c r="A42" s="80" t="s">
        <v>396</v>
      </c>
      <c r="B42" s="79" t="s">
        <v>6</v>
      </c>
      <c r="C42" s="122" t="s">
        <v>355</v>
      </c>
      <c r="D42" s="198" t="s">
        <v>397</v>
      </c>
      <c r="E42" s="203"/>
      <c r="F42" s="203"/>
      <c r="G42" s="204"/>
      <c r="H42" s="81">
        <v>1454720</v>
      </c>
      <c r="I42" s="82">
        <v>337299.51</v>
      </c>
      <c r="J42" s="83">
        <f>IF(H42=0,0,MAX(H42-I42,0))</f>
        <v>1117420.49</v>
      </c>
      <c r="K42" s="120" t="str">
        <f t="shared" si="0"/>
        <v>18210606043100000110</v>
      </c>
      <c r="L42" s="84" t="str">
        <f>C42 &amp; D42 &amp; G42</f>
        <v>18210606043100000110</v>
      </c>
    </row>
    <row r="43" spans="1:12">
      <c r="A43" s="100">
        <v>803</v>
      </c>
      <c r="B43" s="101" t="s">
        <v>6</v>
      </c>
      <c r="C43" s="102" t="s">
        <v>120</v>
      </c>
      <c r="D43" s="168" t="s">
        <v>335</v>
      </c>
      <c r="E43" s="210"/>
      <c r="F43" s="210"/>
      <c r="G43" s="211"/>
      <c r="H43" s="97">
        <v>5754</v>
      </c>
      <c r="I43" s="103">
        <v>1237.5</v>
      </c>
      <c r="J43" s="104">
        <v>5754</v>
      </c>
      <c r="K43" s="119" t="str">
        <f t="shared" si="0"/>
        <v>80300000000000000000</v>
      </c>
      <c r="L43" s="106" t="s">
        <v>121</v>
      </c>
    </row>
    <row r="44" spans="1:12">
      <c r="A44" s="100" t="s">
        <v>337</v>
      </c>
      <c r="B44" s="101" t="s">
        <v>6</v>
      </c>
      <c r="C44" s="102" t="s">
        <v>120</v>
      </c>
      <c r="D44" s="168" t="s">
        <v>338</v>
      </c>
      <c r="E44" s="210"/>
      <c r="F44" s="210"/>
      <c r="G44" s="211"/>
      <c r="H44" s="97">
        <v>0</v>
      </c>
      <c r="I44" s="103">
        <v>1237.5</v>
      </c>
      <c r="J44" s="104">
        <v>0</v>
      </c>
      <c r="K44" s="119" t="str">
        <f t="shared" si="0"/>
        <v>80310000000000000000</v>
      </c>
      <c r="L44" s="106" t="s">
        <v>398</v>
      </c>
    </row>
    <row r="45" spans="1:12" ht="33.75">
      <c r="A45" s="100" t="s">
        <v>399</v>
      </c>
      <c r="B45" s="101" t="s">
        <v>6</v>
      </c>
      <c r="C45" s="102" t="s">
        <v>120</v>
      </c>
      <c r="D45" s="168" t="s">
        <v>400</v>
      </c>
      <c r="E45" s="210"/>
      <c r="F45" s="210"/>
      <c r="G45" s="211"/>
      <c r="H45" s="97">
        <v>0</v>
      </c>
      <c r="I45" s="103">
        <v>1237.5</v>
      </c>
      <c r="J45" s="104">
        <v>0</v>
      </c>
      <c r="K45" s="119" t="str">
        <f t="shared" si="0"/>
        <v>80311100000000000000</v>
      </c>
      <c r="L45" s="106" t="s">
        <v>401</v>
      </c>
    </row>
    <row r="46" spans="1:12" ht="67.5">
      <c r="A46" s="100" t="s">
        <v>402</v>
      </c>
      <c r="B46" s="101" t="s">
        <v>6</v>
      </c>
      <c r="C46" s="102" t="s">
        <v>120</v>
      </c>
      <c r="D46" s="168" t="s">
        <v>403</v>
      </c>
      <c r="E46" s="210"/>
      <c r="F46" s="210"/>
      <c r="G46" s="211"/>
      <c r="H46" s="97">
        <v>0</v>
      </c>
      <c r="I46" s="103">
        <v>1237.5</v>
      </c>
      <c r="J46" s="104">
        <v>0</v>
      </c>
      <c r="K46" s="119" t="str">
        <f t="shared" si="0"/>
        <v>80311105000000000120</v>
      </c>
      <c r="L46" s="106" t="s">
        <v>404</v>
      </c>
    </row>
    <row r="47" spans="1:12" ht="67.5">
      <c r="A47" s="100" t="s">
        <v>405</v>
      </c>
      <c r="B47" s="101" t="s">
        <v>6</v>
      </c>
      <c r="C47" s="102" t="s">
        <v>120</v>
      </c>
      <c r="D47" s="168" t="s">
        <v>406</v>
      </c>
      <c r="E47" s="210"/>
      <c r="F47" s="210"/>
      <c r="G47" s="211"/>
      <c r="H47" s="97">
        <v>0</v>
      </c>
      <c r="I47" s="103">
        <v>1237.5</v>
      </c>
      <c r="J47" s="104">
        <v>0</v>
      </c>
      <c r="K47" s="119" t="str">
        <f t="shared" si="0"/>
        <v>80311105030000000120</v>
      </c>
      <c r="L47" s="106" t="s">
        <v>407</v>
      </c>
    </row>
    <row r="48" spans="1:12" s="85" customFormat="1" ht="56.25">
      <c r="A48" s="80" t="s">
        <v>408</v>
      </c>
      <c r="B48" s="79" t="s">
        <v>6</v>
      </c>
      <c r="C48" s="122" t="s">
        <v>120</v>
      </c>
      <c r="D48" s="198" t="s">
        <v>409</v>
      </c>
      <c r="E48" s="203"/>
      <c r="F48" s="203"/>
      <c r="G48" s="204"/>
      <c r="H48" s="81">
        <v>0</v>
      </c>
      <c r="I48" s="82">
        <v>1237.5</v>
      </c>
      <c r="J48" s="83">
        <f>IF(H48=0,0,MAX(H48-I48,0))</f>
        <v>0</v>
      </c>
      <c r="K48" s="120" t="str">
        <f t="shared" si="0"/>
        <v>80311105035100000120</v>
      </c>
      <c r="L48" s="84" t="str">
        <f>C48 &amp; D48 &amp; G48</f>
        <v>80311105035100000120</v>
      </c>
    </row>
    <row r="49" spans="1:12">
      <c r="A49" s="100" t="s">
        <v>410</v>
      </c>
      <c r="B49" s="101" t="s">
        <v>6</v>
      </c>
      <c r="C49" s="102" t="s">
        <v>120</v>
      </c>
      <c r="D49" s="168" t="s">
        <v>411</v>
      </c>
      <c r="E49" s="210"/>
      <c r="F49" s="210"/>
      <c r="G49" s="211"/>
      <c r="H49" s="97">
        <v>5754</v>
      </c>
      <c r="I49" s="103">
        <v>0</v>
      </c>
      <c r="J49" s="104">
        <v>5754</v>
      </c>
      <c r="K49" s="119" t="str">
        <f t="shared" ref="K49:K65" si="1">C49 &amp; D49 &amp; G49</f>
        <v>80320000000000000000</v>
      </c>
      <c r="L49" s="106" t="s">
        <v>412</v>
      </c>
    </row>
    <row r="50" spans="1:12">
      <c r="A50" s="100" t="s">
        <v>413</v>
      </c>
      <c r="B50" s="101" t="s">
        <v>6</v>
      </c>
      <c r="C50" s="102" t="s">
        <v>120</v>
      </c>
      <c r="D50" s="168" t="s">
        <v>414</v>
      </c>
      <c r="E50" s="210"/>
      <c r="F50" s="210"/>
      <c r="G50" s="211"/>
      <c r="H50" s="97">
        <v>5754</v>
      </c>
      <c r="I50" s="103">
        <v>0</v>
      </c>
      <c r="J50" s="104">
        <v>5754</v>
      </c>
      <c r="K50" s="119" t="str">
        <f t="shared" si="1"/>
        <v>80320700000000000000</v>
      </c>
      <c r="L50" s="106" t="s">
        <v>415</v>
      </c>
    </row>
    <row r="51" spans="1:12" ht="22.5">
      <c r="A51" s="100" t="s">
        <v>416</v>
      </c>
      <c r="B51" s="101" t="s">
        <v>6</v>
      </c>
      <c r="C51" s="102" t="s">
        <v>120</v>
      </c>
      <c r="D51" s="168" t="s">
        <v>417</v>
      </c>
      <c r="E51" s="210"/>
      <c r="F51" s="210"/>
      <c r="G51" s="211"/>
      <c r="H51" s="97">
        <v>5754</v>
      </c>
      <c r="I51" s="103">
        <v>0</v>
      </c>
      <c r="J51" s="104">
        <v>5754</v>
      </c>
      <c r="K51" s="119" t="str">
        <f t="shared" si="1"/>
        <v>80320705000100000180</v>
      </c>
      <c r="L51" s="106" t="s">
        <v>418</v>
      </c>
    </row>
    <row r="52" spans="1:12" s="85" customFormat="1" ht="22.5">
      <c r="A52" s="80" t="s">
        <v>416</v>
      </c>
      <c r="B52" s="79" t="s">
        <v>6</v>
      </c>
      <c r="C52" s="122" t="s">
        <v>120</v>
      </c>
      <c r="D52" s="198" t="s">
        <v>419</v>
      </c>
      <c r="E52" s="203"/>
      <c r="F52" s="203"/>
      <c r="G52" s="204"/>
      <c r="H52" s="81">
        <v>5754</v>
      </c>
      <c r="I52" s="82">
        <v>0</v>
      </c>
      <c r="J52" s="83">
        <f>IF(H52=0,0,MAX(H52-I52,0))</f>
        <v>5754</v>
      </c>
      <c r="K52" s="120" t="str">
        <f t="shared" si="1"/>
        <v>80320705030100000180</v>
      </c>
      <c r="L52" s="84" t="str">
        <f>C52 &amp; D52 &amp; G52</f>
        <v>80320705030100000180</v>
      </c>
    </row>
    <row r="53" spans="1:12">
      <c r="A53" s="100">
        <v>892</v>
      </c>
      <c r="B53" s="101" t="s">
        <v>6</v>
      </c>
      <c r="C53" s="102" t="s">
        <v>65</v>
      </c>
      <c r="D53" s="168" t="s">
        <v>335</v>
      </c>
      <c r="E53" s="210"/>
      <c r="F53" s="210"/>
      <c r="G53" s="211"/>
      <c r="H53" s="97">
        <v>4439584</v>
      </c>
      <c r="I53" s="103">
        <v>661794.17000000004</v>
      </c>
      <c r="J53" s="104">
        <v>3777115</v>
      </c>
      <c r="K53" s="119" t="str">
        <f t="shared" si="1"/>
        <v>89200000000000000000</v>
      </c>
      <c r="L53" s="106" t="s">
        <v>420</v>
      </c>
    </row>
    <row r="54" spans="1:12">
      <c r="A54" s="100" t="s">
        <v>410</v>
      </c>
      <c r="B54" s="101" t="s">
        <v>6</v>
      </c>
      <c r="C54" s="102" t="s">
        <v>65</v>
      </c>
      <c r="D54" s="168" t="s">
        <v>411</v>
      </c>
      <c r="E54" s="210"/>
      <c r="F54" s="210"/>
      <c r="G54" s="211"/>
      <c r="H54" s="97">
        <v>4439584</v>
      </c>
      <c r="I54" s="103">
        <v>661794.17000000004</v>
      </c>
      <c r="J54" s="104">
        <v>3777115</v>
      </c>
      <c r="K54" s="119" t="str">
        <f t="shared" si="1"/>
        <v>89220000000000000000</v>
      </c>
      <c r="L54" s="106" t="s">
        <v>421</v>
      </c>
    </row>
    <row r="55" spans="1:12" ht="33.75">
      <c r="A55" s="100" t="s">
        <v>422</v>
      </c>
      <c r="B55" s="101" t="s">
        <v>6</v>
      </c>
      <c r="C55" s="102" t="s">
        <v>65</v>
      </c>
      <c r="D55" s="168" t="s">
        <v>423</v>
      </c>
      <c r="E55" s="210"/>
      <c r="F55" s="210"/>
      <c r="G55" s="211"/>
      <c r="H55" s="97">
        <v>4439584</v>
      </c>
      <c r="I55" s="103">
        <v>662469</v>
      </c>
      <c r="J55" s="104">
        <v>3777115</v>
      </c>
      <c r="K55" s="119" t="str">
        <f t="shared" si="1"/>
        <v>89220200000000000000</v>
      </c>
      <c r="L55" s="106" t="s">
        <v>424</v>
      </c>
    </row>
    <row r="56" spans="1:12" ht="22.5">
      <c r="A56" s="100" t="s">
        <v>425</v>
      </c>
      <c r="B56" s="101" t="s">
        <v>6</v>
      </c>
      <c r="C56" s="102" t="s">
        <v>65</v>
      </c>
      <c r="D56" s="168" t="s">
        <v>426</v>
      </c>
      <c r="E56" s="210"/>
      <c r="F56" s="210"/>
      <c r="G56" s="211"/>
      <c r="H56" s="97">
        <v>1702200</v>
      </c>
      <c r="I56" s="103">
        <v>621900</v>
      </c>
      <c r="J56" s="104">
        <v>1080300</v>
      </c>
      <c r="K56" s="119" t="str">
        <f t="shared" si="1"/>
        <v>89220210000000000151</v>
      </c>
      <c r="L56" s="106" t="s">
        <v>427</v>
      </c>
    </row>
    <row r="57" spans="1:12">
      <c r="A57" s="100" t="s">
        <v>428</v>
      </c>
      <c r="B57" s="101" t="s">
        <v>6</v>
      </c>
      <c r="C57" s="102" t="s">
        <v>65</v>
      </c>
      <c r="D57" s="168" t="s">
        <v>429</v>
      </c>
      <c r="E57" s="210"/>
      <c r="F57" s="210"/>
      <c r="G57" s="211"/>
      <c r="H57" s="97">
        <v>1702200</v>
      </c>
      <c r="I57" s="103">
        <v>621900</v>
      </c>
      <c r="J57" s="104">
        <v>1080300</v>
      </c>
      <c r="K57" s="119" t="str">
        <f t="shared" si="1"/>
        <v>89220215001000000151</v>
      </c>
      <c r="L57" s="106" t="s">
        <v>430</v>
      </c>
    </row>
    <row r="58" spans="1:12" s="85" customFormat="1" ht="22.5">
      <c r="A58" s="80" t="s">
        <v>431</v>
      </c>
      <c r="B58" s="79" t="s">
        <v>6</v>
      </c>
      <c r="C58" s="122" t="s">
        <v>65</v>
      </c>
      <c r="D58" s="198" t="s">
        <v>432</v>
      </c>
      <c r="E58" s="203"/>
      <c r="F58" s="203"/>
      <c r="G58" s="204"/>
      <c r="H58" s="81">
        <v>1702200</v>
      </c>
      <c r="I58" s="82">
        <v>621900</v>
      </c>
      <c r="J58" s="83">
        <f>IF(H58=0,0,MAX(H58-I58,0))</f>
        <v>1080300</v>
      </c>
      <c r="K58" s="120" t="str">
        <f t="shared" si="1"/>
        <v>89220215001100000151</v>
      </c>
      <c r="L58" s="84" t="str">
        <f>C58 &amp; D58 &amp; G58</f>
        <v>89220215001100000151</v>
      </c>
    </row>
    <row r="59" spans="1:12" ht="22.5">
      <c r="A59" s="100" t="s">
        <v>433</v>
      </c>
      <c r="B59" s="101" t="s">
        <v>6</v>
      </c>
      <c r="C59" s="102" t="s">
        <v>65</v>
      </c>
      <c r="D59" s="168" t="s">
        <v>434</v>
      </c>
      <c r="E59" s="210"/>
      <c r="F59" s="210"/>
      <c r="G59" s="211"/>
      <c r="H59" s="97">
        <v>2737384</v>
      </c>
      <c r="I59" s="103">
        <v>40569</v>
      </c>
      <c r="J59" s="104">
        <v>2696815</v>
      </c>
      <c r="K59" s="119" t="str">
        <f t="shared" si="1"/>
        <v>89220220000000000151</v>
      </c>
      <c r="L59" s="106" t="s">
        <v>435</v>
      </c>
    </row>
    <row r="60" spans="1:12" ht="45">
      <c r="A60" s="100" t="s">
        <v>436</v>
      </c>
      <c r="B60" s="101" t="s">
        <v>6</v>
      </c>
      <c r="C60" s="102" t="s">
        <v>65</v>
      </c>
      <c r="D60" s="168" t="s">
        <v>437</v>
      </c>
      <c r="E60" s="210"/>
      <c r="F60" s="210"/>
      <c r="G60" s="211"/>
      <c r="H60" s="97">
        <v>811384</v>
      </c>
      <c r="I60" s="103">
        <v>40569</v>
      </c>
      <c r="J60" s="104">
        <v>770815</v>
      </c>
      <c r="K60" s="119" t="str">
        <f t="shared" si="1"/>
        <v>89220225555000000151</v>
      </c>
      <c r="L60" s="106" t="s">
        <v>438</v>
      </c>
    </row>
    <row r="61" spans="1:12" s="85" customFormat="1" ht="45">
      <c r="A61" s="80" t="s">
        <v>439</v>
      </c>
      <c r="B61" s="79" t="s">
        <v>6</v>
      </c>
      <c r="C61" s="122" t="s">
        <v>65</v>
      </c>
      <c r="D61" s="198" t="s">
        <v>440</v>
      </c>
      <c r="E61" s="203"/>
      <c r="F61" s="203"/>
      <c r="G61" s="204"/>
      <c r="H61" s="81">
        <v>811384</v>
      </c>
      <c r="I61" s="82">
        <v>40569</v>
      </c>
      <c r="J61" s="83">
        <f>IF(H61=0,0,MAX(H61-I61,0))</f>
        <v>770815</v>
      </c>
      <c r="K61" s="120" t="str">
        <f t="shared" si="1"/>
        <v>89220225555100000151</v>
      </c>
      <c r="L61" s="84" t="str">
        <f>C61 &amp; D61 &amp; G61</f>
        <v>89220225555100000151</v>
      </c>
    </row>
    <row r="62" spans="1:12">
      <c r="A62" s="100" t="s">
        <v>441</v>
      </c>
      <c r="B62" s="101" t="s">
        <v>6</v>
      </c>
      <c r="C62" s="102" t="s">
        <v>65</v>
      </c>
      <c r="D62" s="168" t="s">
        <v>442</v>
      </c>
      <c r="E62" s="210"/>
      <c r="F62" s="210"/>
      <c r="G62" s="211"/>
      <c r="H62" s="97">
        <v>1926000</v>
      </c>
      <c r="I62" s="103">
        <v>0</v>
      </c>
      <c r="J62" s="104">
        <v>1926000</v>
      </c>
      <c r="K62" s="119" t="str">
        <f t="shared" si="1"/>
        <v>89220229999000000151</v>
      </c>
      <c r="L62" s="106" t="s">
        <v>443</v>
      </c>
    </row>
    <row r="63" spans="1:12" s="85" customFormat="1">
      <c r="A63" s="80" t="s">
        <v>444</v>
      </c>
      <c r="B63" s="79" t="s">
        <v>6</v>
      </c>
      <c r="C63" s="122" t="s">
        <v>65</v>
      </c>
      <c r="D63" s="198" t="s">
        <v>445</v>
      </c>
      <c r="E63" s="203"/>
      <c r="F63" s="203"/>
      <c r="G63" s="204"/>
      <c r="H63" s="81">
        <v>1926000</v>
      </c>
      <c r="I63" s="82">
        <v>0</v>
      </c>
      <c r="J63" s="83">
        <f>IF(H63=0,0,MAX(H63-I63,0))</f>
        <v>1926000</v>
      </c>
      <c r="K63" s="120" t="str">
        <f t="shared" si="1"/>
        <v>89220229999100000151</v>
      </c>
      <c r="L63" s="84" t="str">
        <f>C63 &amp; D63 &amp; G63</f>
        <v>89220229999100000151</v>
      </c>
    </row>
    <row r="64" spans="1:12" ht="78.75">
      <c r="A64" s="100" t="s">
        <v>446</v>
      </c>
      <c r="B64" s="101" t="s">
        <v>6</v>
      </c>
      <c r="C64" s="102" t="s">
        <v>65</v>
      </c>
      <c r="D64" s="168" t="s">
        <v>447</v>
      </c>
      <c r="E64" s="210"/>
      <c r="F64" s="210"/>
      <c r="G64" s="211"/>
      <c r="H64" s="97">
        <v>0</v>
      </c>
      <c r="I64" s="103">
        <v>-674.83</v>
      </c>
      <c r="J64" s="104">
        <v>0</v>
      </c>
      <c r="K64" s="119" t="str">
        <f t="shared" si="1"/>
        <v>89220800000000000000</v>
      </c>
      <c r="L64" s="106" t="s">
        <v>448</v>
      </c>
    </row>
    <row r="65" spans="1:12" s="85" customFormat="1" ht="78.75">
      <c r="A65" s="80" t="s">
        <v>449</v>
      </c>
      <c r="B65" s="79" t="s">
        <v>6</v>
      </c>
      <c r="C65" s="122" t="s">
        <v>65</v>
      </c>
      <c r="D65" s="198" t="s">
        <v>450</v>
      </c>
      <c r="E65" s="203"/>
      <c r="F65" s="203"/>
      <c r="G65" s="204"/>
      <c r="H65" s="81">
        <v>0</v>
      </c>
      <c r="I65" s="82">
        <v>-674.83</v>
      </c>
      <c r="J65" s="83">
        <f>IF(H65=0,0,MAX(H65-I65,0))</f>
        <v>0</v>
      </c>
      <c r="K65" s="120" t="str">
        <f t="shared" si="1"/>
        <v>89220805000100000180</v>
      </c>
      <c r="L65" s="84" t="str">
        <f>C65 &amp; D65 &amp; G65</f>
        <v>89220805000100000180</v>
      </c>
    </row>
    <row r="66" spans="1:12" ht="3.75" hidden="1" customHeight="1" thickBot="1">
      <c r="A66" s="15"/>
      <c r="B66" s="27"/>
      <c r="C66" s="19"/>
      <c r="D66" s="28"/>
      <c r="E66" s="28"/>
      <c r="F66" s="28"/>
      <c r="G66" s="28"/>
      <c r="H66" s="36"/>
      <c r="I66" s="37"/>
      <c r="J66" s="51"/>
      <c r="K66" s="116"/>
    </row>
    <row r="67" spans="1:12">
      <c r="A67" s="20"/>
      <c r="B67" s="21"/>
      <c r="C67" s="22"/>
      <c r="D67" s="22"/>
      <c r="E67" s="22"/>
      <c r="F67" s="22"/>
      <c r="G67" s="22"/>
      <c r="H67" s="23"/>
      <c r="I67" s="23"/>
      <c r="J67" s="22"/>
      <c r="K67" s="22"/>
    </row>
    <row r="68" spans="1:12" ht="12.75" customHeight="1">
      <c r="A68" s="194" t="s">
        <v>24</v>
      </c>
      <c r="B68" s="194"/>
      <c r="C68" s="194"/>
      <c r="D68" s="194"/>
      <c r="E68" s="194"/>
      <c r="F68" s="194"/>
      <c r="G68" s="194"/>
      <c r="H68" s="194"/>
      <c r="I68" s="194"/>
      <c r="J68" s="194"/>
      <c r="K68" s="113"/>
    </row>
    <row r="69" spans="1:12">
      <c r="A69" s="8"/>
      <c r="B69" s="8"/>
      <c r="C69" s="9"/>
      <c r="D69" s="9"/>
      <c r="E69" s="9"/>
      <c r="F69" s="9"/>
      <c r="G69" s="9"/>
      <c r="H69" s="10"/>
      <c r="I69" s="10"/>
      <c r="J69" s="33" t="s">
        <v>20</v>
      </c>
      <c r="K69" s="33"/>
    </row>
    <row r="70" spans="1:12" ht="12.75" customHeight="1">
      <c r="A70" s="153" t="s">
        <v>39</v>
      </c>
      <c r="B70" s="153" t="s">
        <v>40</v>
      </c>
      <c r="C70" s="159" t="s">
        <v>44</v>
      </c>
      <c r="D70" s="160"/>
      <c r="E70" s="160"/>
      <c r="F70" s="160"/>
      <c r="G70" s="161"/>
      <c r="H70" s="153" t="s">
        <v>42</v>
      </c>
      <c r="I70" s="153" t="s">
        <v>23</v>
      </c>
      <c r="J70" s="153" t="s">
        <v>43</v>
      </c>
      <c r="K70" s="114"/>
    </row>
    <row r="71" spans="1:12">
      <c r="A71" s="154"/>
      <c r="B71" s="154"/>
      <c r="C71" s="162"/>
      <c r="D71" s="163"/>
      <c r="E71" s="163"/>
      <c r="F71" s="163"/>
      <c r="G71" s="164"/>
      <c r="H71" s="154"/>
      <c r="I71" s="154"/>
      <c r="J71" s="154"/>
      <c r="K71" s="114"/>
    </row>
    <row r="72" spans="1:12">
      <c r="A72" s="155"/>
      <c r="B72" s="155"/>
      <c r="C72" s="165"/>
      <c r="D72" s="166"/>
      <c r="E72" s="166"/>
      <c r="F72" s="166"/>
      <c r="G72" s="167"/>
      <c r="H72" s="155"/>
      <c r="I72" s="155"/>
      <c r="J72" s="155"/>
      <c r="K72" s="114"/>
    </row>
    <row r="73" spans="1:12" ht="13.5" thickBot="1">
      <c r="A73" s="70">
        <v>1</v>
      </c>
      <c r="B73" s="12">
        <v>2</v>
      </c>
      <c r="C73" s="182">
        <v>3</v>
      </c>
      <c r="D73" s="183"/>
      <c r="E73" s="183"/>
      <c r="F73" s="183"/>
      <c r="G73" s="184"/>
      <c r="H73" s="13" t="s">
        <v>2</v>
      </c>
      <c r="I73" s="13" t="s">
        <v>25</v>
      </c>
      <c r="J73" s="13" t="s">
        <v>26</v>
      </c>
      <c r="K73" s="115"/>
    </row>
    <row r="74" spans="1:12">
      <c r="A74" s="71" t="s">
        <v>5</v>
      </c>
      <c r="B74" s="38" t="s">
        <v>7</v>
      </c>
      <c r="C74" s="156" t="s">
        <v>17</v>
      </c>
      <c r="D74" s="157"/>
      <c r="E74" s="157"/>
      <c r="F74" s="157"/>
      <c r="G74" s="158"/>
      <c r="H74" s="52">
        <v>9598787.9499999993</v>
      </c>
      <c r="I74" s="52">
        <v>2323301.4300000002</v>
      </c>
      <c r="J74" s="105">
        <v>7275486.5199999996</v>
      </c>
    </row>
    <row r="75" spans="1:12" ht="12.75" customHeight="1">
      <c r="A75" s="73" t="s">
        <v>4</v>
      </c>
      <c r="B75" s="50"/>
      <c r="C75" s="195"/>
      <c r="D75" s="196"/>
      <c r="E75" s="196"/>
      <c r="F75" s="196"/>
      <c r="G75" s="197"/>
      <c r="H75" s="59"/>
      <c r="I75" s="60"/>
      <c r="J75" s="61"/>
    </row>
    <row r="76" spans="1:12">
      <c r="A76" s="100">
        <v>803</v>
      </c>
      <c r="B76" s="101" t="s">
        <v>7</v>
      </c>
      <c r="C76" s="102" t="s">
        <v>120</v>
      </c>
      <c r="D76" s="125" t="s">
        <v>123</v>
      </c>
      <c r="E76" s="168" t="s">
        <v>122</v>
      </c>
      <c r="F76" s="169"/>
      <c r="G76" s="130" t="s">
        <v>72</v>
      </c>
      <c r="H76" s="97">
        <v>9598787.9499999993</v>
      </c>
      <c r="I76" s="103">
        <v>2323301.4300000002</v>
      </c>
      <c r="J76" s="104">
        <v>7275486.5199999996</v>
      </c>
      <c r="K76" s="119" t="str">
        <f t="shared" ref="K76:K107" si="2">C76 &amp; D76 &amp;E76 &amp; F76 &amp; G76</f>
        <v>80300000000000000000</v>
      </c>
      <c r="L76" s="107" t="s">
        <v>121</v>
      </c>
    </row>
    <row r="77" spans="1:12">
      <c r="A77" s="100" t="s">
        <v>124</v>
      </c>
      <c r="B77" s="101" t="s">
        <v>7</v>
      </c>
      <c r="C77" s="102" t="s">
        <v>120</v>
      </c>
      <c r="D77" s="125" t="s">
        <v>126</v>
      </c>
      <c r="E77" s="168" t="s">
        <v>122</v>
      </c>
      <c r="F77" s="169"/>
      <c r="G77" s="130" t="s">
        <v>72</v>
      </c>
      <c r="H77" s="97">
        <v>19000</v>
      </c>
      <c r="I77" s="103">
        <v>8443</v>
      </c>
      <c r="J77" s="104">
        <v>10557</v>
      </c>
      <c r="K77" s="119" t="str">
        <f t="shared" si="2"/>
        <v>80301000000000000000</v>
      </c>
      <c r="L77" s="107" t="s">
        <v>125</v>
      </c>
    </row>
    <row r="78" spans="1:12">
      <c r="A78" s="100" t="s">
        <v>127</v>
      </c>
      <c r="B78" s="101" t="s">
        <v>7</v>
      </c>
      <c r="C78" s="102" t="s">
        <v>120</v>
      </c>
      <c r="D78" s="125" t="s">
        <v>129</v>
      </c>
      <c r="E78" s="168" t="s">
        <v>122</v>
      </c>
      <c r="F78" s="169"/>
      <c r="G78" s="130" t="s">
        <v>72</v>
      </c>
      <c r="H78" s="97">
        <v>2000</v>
      </c>
      <c r="I78" s="103">
        <v>0</v>
      </c>
      <c r="J78" s="104">
        <v>2000</v>
      </c>
      <c r="K78" s="119" t="str">
        <f t="shared" si="2"/>
        <v>80301110000000000000</v>
      </c>
      <c r="L78" s="107" t="s">
        <v>128</v>
      </c>
    </row>
    <row r="79" spans="1:12">
      <c r="A79" s="100" t="s">
        <v>127</v>
      </c>
      <c r="B79" s="101" t="s">
        <v>7</v>
      </c>
      <c r="C79" s="102" t="s">
        <v>120</v>
      </c>
      <c r="D79" s="125" t="s">
        <v>129</v>
      </c>
      <c r="E79" s="168" t="s">
        <v>131</v>
      </c>
      <c r="F79" s="169"/>
      <c r="G79" s="130" t="s">
        <v>72</v>
      </c>
      <c r="H79" s="97">
        <v>2000</v>
      </c>
      <c r="I79" s="103">
        <v>0</v>
      </c>
      <c r="J79" s="104">
        <v>2000</v>
      </c>
      <c r="K79" s="119" t="str">
        <f t="shared" si="2"/>
        <v>80301119990028990000</v>
      </c>
      <c r="L79" s="107" t="s">
        <v>130</v>
      </c>
    </row>
    <row r="80" spans="1:12">
      <c r="A80" s="100" t="s">
        <v>132</v>
      </c>
      <c r="B80" s="101" t="s">
        <v>7</v>
      </c>
      <c r="C80" s="102" t="s">
        <v>120</v>
      </c>
      <c r="D80" s="125" t="s">
        <v>129</v>
      </c>
      <c r="E80" s="168" t="s">
        <v>131</v>
      </c>
      <c r="F80" s="169"/>
      <c r="G80" s="130" t="s">
        <v>134</v>
      </c>
      <c r="H80" s="97">
        <v>2000</v>
      </c>
      <c r="I80" s="103">
        <v>0</v>
      </c>
      <c r="J80" s="104">
        <v>2000</v>
      </c>
      <c r="K80" s="119" t="str">
        <f t="shared" si="2"/>
        <v>80301119990028990800</v>
      </c>
      <c r="L80" s="107" t="s">
        <v>133</v>
      </c>
    </row>
    <row r="81" spans="1:12" s="85" customFormat="1">
      <c r="A81" s="80" t="s">
        <v>135</v>
      </c>
      <c r="B81" s="79" t="s">
        <v>7</v>
      </c>
      <c r="C81" s="122" t="s">
        <v>120</v>
      </c>
      <c r="D81" s="126" t="s">
        <v>129</v>
      </c>
      <c r="E81" s="198" t="s">
        <v>131</v>
      </c>
      <c r="F81" s="199"/>
      <c r="G81" s="123" t="s">
        <v>136</v>
      </c>
      <c r="H81" s="81">
        <v>2000</v>
      </c>
      <c r="I81" s="82">
        <v>0</v>
      </c>
      <c r="J81" s="83">
        <f>MAX(H81-I81,0)</f>
        <v>2000</v>
      </c>
      <c r="K81" s="119" t="str">
        <f t="shared" si="2"/>
        <v>80301119990028990870</v>
      </c>
      <c r="L81" s="84" t="str">
        <f>C81 &amp; D81 &amp;E81 &amp; F81 &amp; G81</f>
        <v>80301119990028990870</v>
      </c>
    </row>
    <row r="82" spans="1:12">
      <c r="A82" s="100" t="s">
        <v>137</v>
      </c>
      <c r="B82" s="101" t="s">
        <v>7</v>
      </c>
      <c r="C82" s="102" t="s">
        <v>120</v>
      </c>
      <c r="D82" s="125" t="s">
        <v>139</v>
      </c>
      <c r="E82" s="168" t="s">
        <v>122</v>
      </c>
      <c r="F82" s="169"/>
      <c r="G82" s="130" t="s">
        <v>72</v>
      </c>
      <c r="H82" s="97">
        <v>17000</v>
      </c>
      <c r="I82" s="103">
        <v>8443</v>
      </c>
      <c r="J82" s="104">
        <v>8557</v>
      </c>
      <c r="K82" s="119" t="str">
        <f t="shared" si="2"/>
        <v>80301130000000000000</v>
      </c>
      <c r="L82" s="107" t="s">
        <v>138</v>
      </c>
    </row>
    <row r="83" spans="1:12" ht="22.5">
      <c r="A83" s="100" t="s">
        <v>140</v>
      </c>
      <c r="B83" s="101" t="s">
        <v>7</v>
      </c>
      <c r="C83" s="102" t="s">
        <v>120</v>
      </c>
      <c r="D83" s="125" t="s">
        <v>139</v>
      </c>
      <c r="E83" s="168" t="s">
        <v>142</v>
      </c>
      <c r="F83" s="169"/>
      <c r="G83" s="130" t="s">
        <v>72</v>
      </c>
      <c r="H83" s="97">
        <v>17000</v>
      </c>
      <c r="I83" s="103">
        <v>8443</v>
      </c>
      <c r="J83" s="104">
        <v>8557</v>
      </c>
      <c r="K83" s="119" t="str">
        <f t="shared" si="2"/>
        <v>80301139990028320000</v>
      </c>
      <c r="L83" s="107" t="s">
        <v>141</v>
      </c>
    </row>
    <row r="84" spans="1:12">
      <c r="A84" s="100" t="s">
        <v>132</v>
      </c>
      <c r="B84" s="101" t="s">
        <v>7</v>
      </c>
      <c r="C84" s="102" t="s">
        <v>120</v>
      </c>
      <c r="D84" s="125" t="s">
        <v>139</v>
      </c>
      <c r="E84" s="168" t="s">
        <v>142</v>
      </c>
      <c r="F84" s="169"/>
      <c r="G84" s="130" t="s">
        <v>134</v>
      </c>
      <c r="H84" s="97">
        <v>17000</v>
      </c>
      <c r="I84" s="103">
        <v>8443</v>
      </c>
      <c r="J84" s="104">
        <v>8557</v>
      </c>
      <c r="K84" s="119" t="str">
        <f t="shared" si="2"/>
        <v>80301139990028320800</v>
      </c>
      <c r="L84" s="107" t="s">
        <v>143</v>
      </c>
    </row>
    <row r="85" spans="1:12">
      <c r="A85" s="100" t="s">
        <v>144</v>
      </c>
      <c r="B85" s="101" t="s">
        <v>7</v>
      </c>
      <c r="C85" s="102" t="s">
        <v>120</v>
      </c>
      <c r="D85" s="125" t="s">
        <v>139</v>
      </c>
      <c r="E85" s="168" t="s">
        <v>142</v>
      </c>
      <c r="F85" s="169"/>
      <c r="G85" s="130" t="s">
        <v>146</v>
      </c>
      <c r="H85" s="97">
        <v>17000</v>
      </c>
      <c r="I85" s="103">
        <v>8443</v>
      </c>
      <c r="J85" s="104">
        <v>8557</v>
      </c>
      <c r="K85" s="119" t="str">
        <f t="shared" si="2"/>
        <v>80301139990028320850</v>
      </c>
      <c r="L85" s="107" t="s">
        <v>145</v>
      </c>
    </row>
    <row r="86" spans="1:12" s="85" customFormat="1">
      <c r="A86" s="80" t="s">
        <v>147</v>
      </c>
      <c r="B86" s="79" t="s">
        <v>7</v>
      </c>
      <c r="C86" s="122" t="s">
        <v>120</v>
      </c>
      <c r="D86" s="126" t="s">
        <v>139</v>
      </c>
      <c r="E86" s="198" t="s">
        <v>142</v>
      </c>
      <c r="F86" s="199"/>
      <c r="G86" s="123" t="s">
        <v>148</v>
      </c>
      <c r="H86" s="81">
        <v>17000</v>
      </c>
      <c r="I86" s="82">
        <v>8443</v>
      </c>
      <c r="J86" s="83">
        <f>MAX(H86-I86,0)</f>
        <v>8557</v>
      </c>
      <c r="K86" s="119" t="str">
        <f t="shared" si="2"/>
        <v>80301139990028320853</v>
      </c>
      <c r="L86" s="84" t="str">
        <f>C86 &amp; D86 &amp;E86 &amp; F86 &amp; G86</f>
        <v>80301139990028320853</v>
      </c>
    </row>
    <row r="87" spans="1:12" ht="22.5">
      <c r="A87" s="100" t="s">
        <v>149</v>
      </c>
      <c r="B87" s="101" t="s">
        <v>7</v>
      </c>
      <c r="C87" s="102" t="s">
        <v>120</v>
      </c>
      <c r="D87" s="125" t="s">
        <v>151</v>
      </c>
      <c r="E87" s="168" t="s">
        <v>122</v>
      </c>
      <c r="F87" s="169"/>
      <c r="G87" s="130" t="s">
        <v>72</v>
      </c>
      <c r="H87" s="97">
        <v>64700</v>
      </c>
      <c r="I87" s="103">
        <v>0</v>
      </c>
      <c r="J87" s="104">
        <v>64700</v>
      </c>
      <c r="K87" s="119" t="str">
        <f t="shared" si="2"/>
        <v>80303000000000000000</v>
      </c>
      <c r="L87" s="107" t="s">
        <v>150</v>
      </c>
    </row>
    <row r="88" spans="1:12">
      <c r="A88" s="100" t="s">
        <v>152</v>
      </c>
      <c r="B88" s="101" t="s">
        <v>7</v>
      </c>
      <c r="C88" s="102" t="s">
        <v>120</v>
      </c>
      <c r="D88" s="125" t="s">
        <v>154</v>
      </c>
      <c r="E88" s="168" t="s">
        <v>122</v>
      </c>
      <c r="F88" s="169"/>
      <c r="G88" s="130" t="s">
        <v>72</v>
      </c>
      <c r="H88" s="97">
        <v>64700</v>
      </c>
      <c r="I88" s="103">
        <v>0</v>
      </c>
      <c r="J88" s="104">
        <v>64700</v>
      </c>
      <c r="K88" s="119" t="str">
        <f t="shared" si="2"/>
        <v>80303100000000000000</v>
      </c>
      <c r="L88" s="107" t="s">
        <v>153</v>
      </c>
    </row>
    <row r="89" spans="1:12">
      <c r="A89" s="100" t="s">
        <v>155</v>
      </c>
      <c r="B89" s="101" t="s">
        <v>7</v>
      </c>
      <c r="C89" s="102" t="s">
        <v>120</v>
      </c>
      <c r="D89" s="125" t="s">
        <v>154</v>
      </c>
      <c r="E89" s="168" t="s">
        <v>157</v>
      </c>
      <c r="F89" s="169"/>
      <c r="G89" s="130" t="s">
        <v>72</v>
      </c>
      <c r="H89" s="97">
        <v>64700</v>
      </c>
      <c r="I89" s="103">
        <v>0</v>
      </c>
      <c r="J89" s="104">
        <v>64700</v>
      </c>
      <c r="K89" s="119" t="str">
        <f t="shared" si="2"/>
        <v>80303109990029160000</v>
      </c>
      <c r="L89" s="107" t="s">
        <v>156</v>
      </c>
    </row>
    <row r="90" spans="1:12" ht="22.5">
      <c r="A90" s="100" t="s">
        <v>158</v>
      </c>
      <c r="B90" s="101" t="s">
        <v>7</v>
      </c>
      <c r="C90" s="102" t="s">
        <v>120</v>
      </c>
      <c r="D90" s="125" t="s">
        <v>154</v>
      </c>
      <c r="E90" s="168" t="s">
        <v>157</v>
      </c>
      <c r="F90" s="169"/>
      <c r="G90" s="130" t="s">
        <v>7</v>
      </c>
      <c r="H90" s="97">
        <v>64700</v>
      </c>
      <c r="I90" s="103">
        <v>0</v>
      </c>
      <c r="J90" s="104">
        <v>64700</v>
      </c>
      <c r="K90" s="119" t="str">
        <f t="shared" si="2"/>
        <v>80303109990029160200</v>
      </c>
      <c r="L90" s="107" t="s">
        <v>159</v>
      </c>
    </row>
    <row r="91" spans="1:12" ht="22.5">
      <c r="A91" s="100" t="s">
        <v>160</v>
      </c>
      <c r="B91" s="101" t="s">
        <v>7</v>
      </c>
      <c r="C91" s="102" t="s">
        <v>120</v>
      </c>
      <c r="D91" s="125" t="s">
        <v>154</v>
      </c>
      <c r="E91" s="168" t="s">
        <v>157</v>
      </c>
      <c r="F91" s="169"/>
      <c r="G91" s="130" t="s">
        <v>162</v>
      </c>
      <c r="H91" s="97">
        <v>64700</v>
      </c>
      <c r="I91" s="103">
        <v>0</v>
      </c>
      <c r="J91" s="104">
        <v>64700</v>
      </c>
      <c r="K91" s="119" t="str">
        <f t="shared" si="2"/>
        <v>80303109990029160240</v>
      </c>
      <c r="L91" s="107" t="s">
        <v>161</v>
      </c>
    </row>
    <row r="92" spans="1:12" s="85" customFormat="1" ht="22.5">
      <c r="A92" s="80" t="s">
        <v>163</v>
      </c>
      <c r="B92" s="79" t="s">
        <v>7</v>
      </c>
      <c r="C92" s="122" t="s">
        <v>120</v>
      </c>
      <c r="D92" s="126" t="s">
        <v>154</v>
      </c>
      <c r="E92" s="198" t="s">
        <v>157</v>
      </c>
      <c r="F92" s="199"/>
      <c r="G92" s="123" t="s">
        <v>164</v>
      </c>
      <c r="H92" s="81">
        <v>64700</v>
      </c>
      <c r="I92" s="82">
        <v>0</v>
      </c>
      <c r="J92" s="83">
        <f>MAX(H92-I92,0)</f>
        <v>64700</v>
      </c>
      <c r="K92" s="119" t="str">
        <f t="shared" si="2"/>
        <v>80303109990029160244</v>
      </c>
      <c r="L92" s="84" t="str">
        <f>C92 &amp; D92 &amp;E92 &amp; F92 &amp; G92</f>
        <v>80303109990029160244</v>
      </c>
    </row>
    <row r="93" spans="1:12">
      <c r="A93" s="100" t="s">
        <v>165</v>
      </c>
      <c r="B93" s="101" t="s">
        <v>7</v>
      </c>
      <c r="C93" s="102" t="s">
        <v>120</v>
      </c>
      <c r="D93" s="125" t="s">
        <v>167</v>
      </c>
      <c r="E93" s="168" t="s">
        <v>122</v>
      </c>
      <c r="F93" s="169"/>
      <c r="G93" s="130" t="s">
        <v>72</v>
      </c>
      <c r="H93" s="97">
        <v>4030249.95</v>
      </c>
      <c r="I93" s="103">
        <v>176059.21</v>
      </c>
      <c r="J93" s="104">
        <v>3854190.74</v>
      </c>
      <c r="K93" s="119" t="str">
        <f t="shared" si="2"/>
        <v>80304000000000000000</v>
      </c>
      <c r="L93" s="107" t="s">
        <v>166</v>
      </c>
    </row>
    <row r="94" spans="1:12">
      <c r="A94" s="100" t="s">
        <v>168</v>
      </c>
      <c r="B94" s="101" t="s">
        <v>7</v>
      </c>
      <c r="C94" s="102" t="s">
        <v>120</v>
      </c>
      <c r="D94" s="125" t="s">
        <v>170</v>
      </c>
      <c r="E94" s="168" t="s">
        <v>122</v>
      </c>
      <c r="F94" s="169"/>
      <c r="G94" s="130" t="s">
        <v>72</v>
      </c>
      <c r="H94" s="97">
        <v>4030249.95</v>
      </c>
      <c r="I94" s="103">
        <v>176059.21</v>
      </c>
      <c r="J94" s="104">
        <v>3854190.74</v>
      </c>
      <c r="K94" s="119" t="str">
        <f t="shared" si="2"/>
        <v>80304090000000000000</v>
      </c>
      <c r="L94" s="107" t="s">
        <v>169</v>
      </c>
    </row>
    <row r="95" spans="1:12">
      <c r="A95" s="100" t="s">
        <v>171</v>
      </c>
      <c r="B95" s="101" t="s">
        <v>7</v>
      </c>
      <c r="C95" s="102" t="s">
        <v>120</v>
      </c>
      <c r="D95" s="125" t="s">
        <v>170</v>
      </c>
      <c r="E95" s="168" t="s">
        <v>173</v>
      </c>
      <c r="F95" s="169"/>
      <c r="G95" s="130" t="s">
        <v>72</v>
      </c>
      <c r="H95" s="97">
        <v>50000</v>
      </c>
      <c r="I95" s="103">
        <v>12000</v>
      </c>
      <c r="J95" s="104">
        <v>38000</v>
      </c>
      <c r="K95" s="119" t="str">
        <f t="shared" si="2"/>
        <v>80304090100129010000</v>
      </c>
      <c r="L95" s="107" t="s">
        <v>172</v>
      </c>
    </row>
    <row r="96" spans="1:12" ht="22.5">
      <c r="A96" s="100" t="s">
        <v>158</v>
      </c>
      <c r="B96" s="101" t="s">
        <v>7</v>
      </c>
      <c r="C96" s="102" t="s">
        <v>120</v>
      </c>
      <c r="D96" s="125" t="s">
        <v>170</v>
      </c>
      <c r="E96" s="168" t="s">
        <v>173</v>
      </c>
      <c r="F96" s="169"/>
      <c r="G96" s="130" t="s">
        <v>7</v>
      </c>
      <c r="H96" s="97">
        <v>50000</v>
      </c>
      <c r="I96" s="103">
        <v>12000</v>
      </c>
      <c r="J96" s="104">
        <v>38000</v>
      </c>
      <c r="K96" s="119" t="str">
        <f t="shared" si="2"/>
        <v>80304090100129010200</v>
      </c>
      <c r="L96" s="107" t="s">
        <v>174</v>
      </c>
    </row>
    <row r="97" spans="1:12" ht="22.5">
      <c r="A97" s="100" t="s">
        <v>160</v>
      </c>
      <c r="B97" s="101" t="s">
        <v>7</v>
      </c>
      <c r="C97" s="102" t="s">
        <v>120</v>
      </c>
      <c r="D97" s="125" t="s">
        <v>170</v>
      </c>
      <c r="E97" s="168" t="s">
        <v>173</v>
      </c>
      <c r="F97" s="169"/>
      <c r="G97" s="130" t="s">
        <v>162</v>
      </c>
      <c r="H97" s="97">
        <v>50000</v>
      </c>
      <c r="I97" s="103">
        <v>12000</v>
      </c>
      <c r="J97" s="104">
        <v>38000</v>
      </c>
      <c r="K97" s="119" t="str">
        <f t="shared" si="2"/>
        <v>80304090100129010240</v>
      </c>
      <c r="L97" s="107" t="s">
        <v>175</v>
      </c>
    </row>
    <row r="98" spans="1:12" s="85" customFormat="1" ht="22.5">
      <c r="A98" s="80" t="s">
        <v>163</v>
      </c>
      <c r="B98" s="79" t="s">
        <v>7</v>
      </c>
      <c r="C98" s="122" t="s">
        <v>120</v>
      </c>
      <c r="D98" s="126" t="s">
        <v>170</v>
      </c>
      <c r="E98" s="198" t="s">
        <v>173</v>
      </c>
      <c r="F98" s="199"/>
      <c r="G98" s="123" t="s">
        <v>164</v>
      </c>
      <c r="H98" s="81">
        <v>50000</v>
      </c>
      <c r="I98" s="82">
        <v>12000</v>
      </c>
      <c r="J98" s="83">
        <f>MAX(H98-I98,0)</f>
        <v>38000</v>
      </c>
      <c r="K98" s="119" t="str">
        <f t="shared" si="2"/>
        <v>80304090100129010244</v>
      </c>
      <c r="L98" s="84" t="str">
        <f>C98 &amp; D98 &amp;E98 &amp; F98 &amp; G98</f>
        <v>80304090100129010244</v>
      </c>
    </row>
    <row r="99" spans="1:12">
      <c r="A99" s="100" t="s">
        <v>176</v>
      </c>
      <c r="B99" s="101" t="s">
        <v>7</v>
      </c>
      <c r="C99" s="102" t="s">
        <v>120</v>
      </c>
      <c r="D99" s="125" t="s">
        <v>170</v>
      </c>
      <c r="E99" s="168" t="s">
        <v>178</v>
      </c>
      <c r="F99" s="169"/>
      <c r="G99" s="130" t="s">
        <v>72</v>
      </c>
      <c r="H99" s="97">
        <v>1178249.95</v>
      </c>
      <c r="I99" s="103">
        <v>127535.75</v>
      </c>
      <c r="J99" s="104">
        <v>1050714.2</v>
      </c>
      <c r="K99" s="119" t="str">
        <f t="shared" si="2"/>
        <v>80304090100129030000</v>
      </c>
      <c r="L99" s="107" t="s">
        <v>177</v>
      </c>
    </row>
    <row r="100" spans="1:12" ht="22.5">
      <c r="A100" s="100" t="s">
        <v>158</v>
      </c>
      <c r="B100" s="101" t="s">
        <v>7</v>
      </c>
      <c r="C100" s="102" t="s">
        <v>120</v>
      </c>
      <c r="D100" s="125" t="s">
        <v>170</v>
      </c>
      <c r="E100" s="168" t="s">
        <v>178</v>
      </c>
      <c r="F100" s="169"/>
      <c r="G100" s="130" t="s">
        <v>7</v>
      </c>
      <c r="H100" s="97">
        <v>1178249.95</v>
      </c>
      <c r="I100" s="103">
        <v>127535.75</v>
      </c>
      <c r="J100" s="104">
        <v>1050714.2</v>
      </c>
      <c r="K100" s="119" t="str">
        <f t="shared" si="2"/>
        <v>80304090100129030200</v>
      </c>
      <c r="L100" s="107" t="s">
        <v>179</v>
      </c>
    </row>
    <row r="101" spans="1:12" ht="22.5">
      <c r="A101" s="100" t="s">
        <v>160</v>
      </c>
      <c r="B101" s="101" t="s">
        <v>7</v>
      </c>
      <c r="C101" s="102" t="s">
        <v>120</v>
      </c>
      <c r="D101" s="125" t="s">
        <v>170</v>
      </c>
      <c r="E101" s="168" t="s">
        <v>178</v>
      </c>
      <c r="F101" s="169"/>
      <c r="G101" s="130" t="s">
        <v>162</v>
      </c>
      <c r="H101" s="97">
        <v>1178249.95</v>
      </c>
      <c r="I101" s="103">
        <v>127535.75</v>
      </c>
      <c r="J101" s="104">
        <v>1050714.2</v>
      </c>
      <c r="K101" s="119" t="str">
        <f t="shared" si="2"/>
        <v>80304090100129030240</v>
      </c>
      <c r="L101" s="107" t="s">
        <v>180</v>
      </c>
    </row>
    <row r="102" spans="1:12" s="85" customFormat="1" ht="22.5">
      <c r="A102" s="80" t="s">
        <v>163</v>
      </c>
      <c r="B102" s="79" t="s">
        <v>7</v>
      </c>
      <c r="C102" s="122" t="s">
        <v>120</v>
      </c>
      <c r="D102" s="126" t="s">
        <v>170</v>
      </c>
      <c r="E102" s="198" t="s">
        <v>178</v>
      </c>
      <c r="F102" s="199"/>
      <c r="G102" s="123" t="s">
        <v>164</v>
      </c>
      <c r="H102" s="81">
        <v>1178249.95</v>
      </c>
      <c r="I102" s="82">
        <v>127535.75</v>
      </c>
      <c r="J102" s="83">
        <f>MAX(H102-I102,0)</f>
        <v>1050714.2</v>
      </c>
      <c r="K102" s="119" t="str">
        <f t="shared" si="2"/>
        <v>80304090100129030244</v>
      </c>
      <c r="L102" s="84" t="str">
        <f>C102 &amp; D102 &amp;E102 &amp; F102 &amp; G102</f>
        <v>80304090100129030244</v>
      </c>
    </row>
    <row r="103" spans="1:12" ht="45">
      <c r="A103" s="100" t="s">
        <v>181</v>
      </c>
      <c r="B103" s="101" t="s">
        <v>7</v>
      </c>
      <c r="C103" s="102" t="s">
        <v>120</v>
      </c>
      <c r="D103" s="125" t="s">
        <v>170</v>
      </c>
      <c r="E103" s="168" t="s">
        <v>183</v>
      </c>
      <c r="F103" s="169"/>
      <c r="G103" s="130" t="s">
        <v>72</v>
      </c>
      <c r="H103" s="97">
        <v>636392.95999999996</v>
      </c>
      <c r="I103" s="103">
        <v>0</v>
      </c>
      <c r="J103" s="104">
        <v>636392.95999999996</v>
      </c>
      <c r="K103" s="119" t="str">
        <f t="shared" si="2"/>
        <v>80304090100171520000</v>
      </c>
      <c r="L103" s="107" t="s">
        <v>182</v>
      </c>
    </row>
    <row r="104" spans="1:12" ht="22.5">
      <c r="A104" s="100" t="s">
        <v>158</v>
      </c>
      <c r="B104" s="101" t="s">
        <v>7</v>
      </c>
      <c r="C104" s="102" t="s">
        <v>120</v>
      </c>
      <c r="D104" s="125" t="s">
        <v>170</v>
      </c>
      <c r="E104" s="168" t="s">
        <v>183</v>
      </c>
      <c r="F104" s="169"/>
      <c r="G104" s="130" t="s">
        <v>7</v>
      </c>
      <c r="H104" s="97">
        <v>636392.95999999996</v>
      </c>
      <c r="I104" s="103">
        <v>0</v>
      </c>
      <c r="J104" s="104">
        <v>636392.95999999996</v>
      </c>
      <c r="K104" s="119" t="str">
        <f t="shared" si="2"/>
        <v>80304090100171520200</v>
      </c>
      <c r="L104" s="107" t="s">
        <v>184</v>
      </c>
    </row>
    <row r="105" spans="1:12" ht="22.5">
      <c r="A105" s="100" t="s">
        <v>160</v>
      </c>
      <c r="B105" s="101" t="s">
        <v>7</v>
      </c>
      <c r="C105" s="102" t="s">
        <v>120</v>
      </c>
      <c r="D105" s="125" t="s">
        <v>170</v>
      </c>
      <c r="E105" s="168" t="s">
        <v>183</v>
      </c>
      <c r="F105" s="169"/>
      <c r="G105" s="130" t="s">
        <v>162</v>
      </c>
      <c r="H105" s="97">
        <v>636392.95999999996</v>
      </c>
      <c r="I105" s="103">
        <v>0</v>
      </c>
      <c r="J105" s="104">
        <v>636392.95999999996</v>
      </c>
      <c r="K105" s="119" t="str">
        <f t="shared" si="2"/>
        <v>80304090100171520240</v>
      </c>
      <c r="L105" s="107" t="s">
        <v>185</v>
      </c>
    </row>
    <row r="106" spans="1:12" s="85" customFormat="1" ht="22.5">
      <c r="A106" s="80" t="s">
        <v>163</v>
      </c>
      <c r="B106" s="79" t="s">
        <v>7</v>
      </c>
      <c r="C106" s="122" t="s">
        <v>120</v>
      </c>
      <c r="D106" s="126" t="s">
        <v>170</v>
      </c>
      <c r="E106" s="198" t="s">
        <v>183</v>
      </c>
      <c r="F106" s="199"/>
      <c r="G106" s="123" t="s">
        <v>164</v>
      </c>
      <c r="H106" s="81">
        <v>636392.95999999996</v>
      </c>
      <c r="I106" s="82">
        <v>0</v>
      </c>
      <c r="J106" s="83">
        <f>MAX(H106-I106,0)</f>
        <v>636392.95999999996</v>
      </c>
      <c r="K106" s="119" t="str">
        <f t="shared" si="2"/>
        <v>80304090100171520244</v>
      </c>
      <c r="L106" s="84" t="str">
        <f>C106 &amp; D106 &amp;E106 &amp; F106 &amp; G106</f>
        <v>80304090100171520244</v>
      </c>
    </row>
    <row r="107" spans="1:12" ht="45">
      <c r="A107" s="100" t="s">
        <v>186</v>
      </c>
      <c r="B107" s="101" t="s">
        <v>7</v>
      </c>
      <c r="C107" s="102" t="s">
        <v>120</v>
      </c>
      <c r="D107" s="125" t="s">
        <v>170</v>
      </c>
      <c r="E107" s="168" t="s">
        <v>188</v>
      </c>
      <c r="F107" s="169"/>
      <c r="G107" s="130" t="s">
        <v>72</v>
      </c>
      <c r="H107" s="97">
        <v>33495</v>
      </c>
      <c r="I107" s="103">
        <v>0</v>
      </c>
      <c r="J107" s="104">
        <v>33495</v>
      </c>
      <c r="K107" s="119" t="str">
        <f t="shared" si="2"/>
        <v>803040901001S1520000</v>
      </c>
      <c r="L107" s="107" t="s">
        <v>187</v>
      </c>
    </row>
    <row r="108" spans="1:12" ht="22.5">
      <c r="A108" s="100" t="s">
        <v>158</v>
      </c>
      <c r="B108" s="101" t="s">
        <v>7</v>
      </c>
      <c r="C108" s="102" t="s">
        <v>120</v>
      </c>
      <c r="D108" s="125" t="s">
        <v>170</v>
      </c>
      <c r="E108" s="168" t="s">
        <v>188</v>
      </c>
      <c r="F108" s="169"/>
      <c r="G108" s="130" t="s">
        <v>7</v>
      </c>
      <c r="H108" s="97">
        <v>33495</v>
      </c>
      <c r="I108" s="103">
        <v>0</v>
      </c>
      <c r="J108" s="104">
        <v>33495</v>
      </c>
      <c r="K108" s="119" t="str">
        <f t="shared" ref="K108:K139" si="3">C108 &amp; D108 &amp;E108 &amp; F108 &amp; G108</f>
        <v>803040901001S1520200</v>
      </c>
      <c r="L108" s="107" t="s">
        <v>189</v>
      </c>
    </row>
    <row r="109" spans="1:12" ht="22.5">
      <c r="A109" s="100" t="s">
        <v>160</v>
      </c>
      <c r="B109" s="101" t="s">
        <v>7</v>
      </c>
      <c r="C109" s="102" t="s">
        <v>120</v>
      </c>
      <c r="D109" s="125" t="s">
        <v>170</v>
      </c>
      <c r="E109" s="168" t="s">
        <v>188</v>
      </c>
      <c r="F109" s="169"/>
      <c r="G109" s="130" t="s">
        <v>162</v>
      </c>
      <c r="H109" s="97">
        <v>33495</v>
      </c>
      <c r="I109" s="103">
        <v>0</v>
      </c>
      <c r="J109" s="104">
        <v>33495</v>
      </c>
      <c r="K109" s="119" t="str">
        <f t="shared" si="3"/>
        <v>803040901001S1520240</v>
      </c>
      <c r="L109" s="107" t="s">
        <v>190</v>
      </c>
    </row>
    <row r="110" spans="1:12" s="85" customFormat="1" ht="22.5">
      <c r="A110" s="80" t="s">
        <v>163</v>
      </c>
      <c r="B110" s="79" t="s">
        <v>7</v>
      </c>
      <c r="C110" s="122" t="s">
        <v>120</v>
      </c>
      <c r="D110" s="126" t="s">
        <v>170</v>
      </c>
      <c r="E110" s="198" t="s">
        <v>188</v>
      </c>
      <c r="F110" s="199"/>
      <c r="G110" s="123" t="s">
        <v>164</v>
      </c>
      <c r="H110" s="81">
        <v>33495</v>
      </c>
      <c r="I110" s="82">
        <v>0</v>
      </c>
      <c r="J110" s="83">
        <f>MAX(H110-I110,0)</f>
        <v>33495</v>
      </c>
      <c r="K110" s="119" t="str">
        <f t="shared" si="3"/>
        <v>803040901001S1520244</v>
      </c>
      <c r="L110" s="84" t="str">
        <f>C110 &amp; D110 &amp;E110 &amp; F110 &amp; G110</f>
        <v>803040901001S1520244</v>
      </c>
    </row>
    <row r="111" spans="1:12" ht="45">
      <c r="A111" s="100" t="s">
        <v>191</v>
      </c>
      <c r="B111" s="101" t="s">
        <v>7</v>
      </c>
      <c r="C111" s="102" t="s">
        <v>120</v>
      </c>
      <c r="D111" s="125" t="s">
        <v>170</v>
      </c>
      <c r="E111" s="168" t="s">
        <v>193</v>
      </c>
      <c r="F111" s="169"/>
      <c r="G111" s="130" t="s">
        <v>72</v>
      </c>
      <c r="H111" s="97">
        <v>100000</v>
      </c>
      <c r="I111" s="103">
        <v>0</v>
      </c>
      <c r="J111" s="104">
        <v>100000</v>
      </c>
      <c r="K111" s="119" t="str">
        <f t="shared" si="3"/>
        <v>80304090100229040000</v>
      </c>
      <c r="L111" s="107" t="s">
        <v>192</v>
      </c>
    </row>
    <row r="112" spans="1:12" ht="22.5">
      <c r="A112" s="100" t="s">
        <v>158</v>
      </c>
      <c r="B112" s="101" t="s">
        <v>7</v>
      </c>
      <c r="C112" s="102" t="s">
        <v>120</v>
      </c>
      <c r="D112" s="125" t="s">
        <v>170</v>
      </c>
      <c r="E112" s="168" t="s">
        <v>193</v>
      </c>
      <c r="F112" s="169"/>
      <c r="G112" s="130" t="s">
        <v>7</v>
      </c>
      <c r="H112" s="97">
        <v>100000</v>
      </c>
      <c r="I112" s="103">
        <v>0</v>
      </c>
      <c r="J112" s="104">
        <v>100000</v>
      </c>
      <c r="K112" s="119" t="str">
        <f t="shared" si="3"/>
        <v>80304090100229040200</v>
      </c>
      <c r="L112" s="107" t="s">
        <v>194</v>
      </c>
    </row>
    <row r="113" spans="1:12" ht="22.5">
      <c r="A113" s="100" t="s">
        <v>160</v>
      </c>
      <c r="B113" s="101" t="s">
        <v>7</v>
      </c>
      <c r="C113" s="102" t="s">
        <v>120</v>
      </c>
      <c r="D113" s="125" t="s">
        <v>170</v>
      </c>
      <c r="E113" s="168" t="s">
        <v>193</v>
      </c>
      <c r="F113" s="169"/>
      <c r="G113" s="130" t="s">
        <v>162</v>
      </c>
      <c r="H113" s="97">
        <v>100000</v>
      </c>
      <c r="I113" s="103">
        <v>0</v>
      </c>
      <c r="J113" s="104">
        <v>100000</v>
      </c>
      <c r="K113" s="119" t="str">
        <f t="shared" si="3"/>
        <v>80304090100229040240</v>
      </c>
      <c r="L113" s="107" t="s">
        <v>195</v>
      </c>
    </row>
    <row r="114" spans="1:12" s="85" customFormat="1" ht="22.5">
      <c r="A114" s="80" t="s">
        <v>163</v>
      </c>
      <c r="B114" s="79" t="s">
        <v>7</v>
      </c>
      <c r="C114" s="122" t="s">
        <v>120</v>
      </c>
      <c r="D114" s="126" t="s">
        <v>170</v>
      </c>
      <c r="E114" s="198" t="s">
        <v>193</v>
      </c>
      <c r="F114" s="199"/>
      <c r="G114" s="123" t="s">
        <v>164</v>
      </c>
      <c r="H114" s="81">
        <v>100000</v>
      </c>
      <c r="I114" s="82">
        <v>0</v>
      </c>
      <c r="J114" s="83">
        <f>MAX(H114-I114,0)</f>
        <v>100000</v>
      </c>
      <c r="K114" s="119" t="str">
        <f t="shared" si="3"/>
        <v>80304090100229040244</v>
      </c>
      <c r="L114" s="84" t="str">
        <f>C114 &amp; D114 &amp;E114 &amp; F114 &amp; G114</f>
        <v>80304090100229040244</v>
      </c>
    </row>
    <row r="115" spans="1:12" ht="45">
      <c r="A115" s="100" t="s">
        <v>196</v>
      </c>
      <c r="B115" s="101" t="s">
        <v>7</v>
      </c>
      <c r="C115" s="102" t="s">
        <v>120</v>
      </c>
      <c r="D115" s="125" t="s">
        <v>170</v>
      </c>
      <c r="E115" s="168" t="s">
        <v>198</v>
      </c>
      <c r="F115" s="169"/>
      <c r="G115" s="130" t="s">
        <v>72</v>
      </c>
      <c r="H115" s="97">
        <v>57000</v>
      </c>
      <c r="I115" s="103">
        <v>0</v>
      </c>
      <c r="J115" s="104">
        <v>57000</v>
      </c>
      <c r="K115" s="119" t="str">
        <f t="shared" si="3"/>
        <v>80304090100271520000</v>
      </c>
      <c r="L115" s="107" t="s">
        <v>197</v>
      </c>
    </row>
    <row r="116" spans="1:12" ht="22.5">
      <c r="A116" s="100" t="s">
        <v>158</v>
      </c>
      <c r="B116" s="101" t="s">
        <v>7</v>
      </c>
      <c r="C116" s="102" t="s">
        <v>120</v>
      </c>
      <c r="D116" s="125" t="s">
        <v>170</v>
      </c>
      <c r="E116" s="168" t="s">
        <v>198</v>
      </c>
      <c r="F116" s="169"/>
      <c r="G116" s="130" t="s">
        <v>7</v>
      </c>
      <c r="H116" s="97">
        <v>57000</v>
      </c>
      <c r="I116" s="103">
        <v>0</v>
      </c>
      <c r="J116" s="104">
        <v>57000</v>
      </c>
      <c r="K116" s="119" t="str">
        <f t="shared" si="3"/>
        <v>80304090100271520200</v>
      </c>
      <c r="L116" s="107" t="s">
        <v>199</v>
      </c>
    </row>
    <row r="117" spans="1:12" ht="22.5">
      <c r="A117" s="100" t="s">
        <v>160</v>
      </c>
      <c r="B117" s="101" t="s">
        <v>7</v>
      </c>
      <c r="C117" s="102" t="s">
        <v>120</v>
      </c>
      <c r="D117" s="125" t="s">
        <v>170</v>
      </c>
      <c r="E117" s="168" t="s">
        <v>198</v>
      </c>
      <c r="F117" s="169"/>
      <c r="G117" s="130" t="s">
        <v>162</v>
      </c>
      <c r="H117" s="97">
        <v>57000</v>
      </c>
      <c r="I117" s="103">
        <v>0</v>
      </c>
      <c r="J117" s="104">
        <v>57000</v>
      </c>
      <c r="K117" s="119" t="str">
        <f t="shared" si="3"/>
        <v>80304090100271520240</v>
      </c>
      <c r="L117" s="107" t="s">
        <v>200</v>
      </c>
    </row>
    <row r="118" spans="1:12" s="85" customFormat="1" ht="22.5">
      <c r="A118" s="80" t="s">
        <v>163</v>
      </c>
      <c r="B118" s="79" t="s">
        <v>7</v>
      </c>
      <c r="C118" s="122" t="s">
        <v>120</v>
      </c>
      <c r="D118" s="126" t="s">
        <v>170</v>
      </c>
      <c r="E118" s="198" t="s">
        <v>198</v>
      </c>
      <c r="F118" s="199"/>
      <c r="G118" s="123" t="s">
        <v>164</v>
      </c>
      <c r="H118" s="81">
        <v>57000</v>
      </c>
      <c r="I118" s="82">
        <v>0</v>
      </c>
      <c r="J118" s="83">
        <f>MAX(H118-I118,0)</f>
        <v>57000</v>
      </c>
      <c r="K118" s="119" t="str">
        <f t="shared" si="3"/>
        <v>80304090100271520244</v>
      </c>
      <c r="L118" s="84" t="str">
        <f>C118 &amp; D118 &amp;E118 &amp; F118 &amp; G118</f>
        <v>80304090100271520244</v>
      </c>
    </row>
    <row r="119" spans="1:12" ht="56.25">
      <c r="A119" s="100" t="s">
        <v>201</v>
      </c>
      <c r="B119" s="101" t="s">
        <v>7</v>
      </c>
      <c r="C119" s="102" t="s">
        <v>120</v>
      </c>
      <c r="D119" s="125" t="s">
        <v>170</v>
      </c>
      <c r="E119" s="168" t="s">
        <v>203</v>
      </c>
      <c r="F119" s="169"/>
      <c r="G119" s="130" t="s">
        <v>72</v>
      </c>
      <c r="H119" s="97">
        <v>3000</v>
      </c>
      <c r="I119" s="103">
        <v>0</v>
      </c>
      <c r="J119" s="104">
        <v>3000</v>
      </c>
      <c r="K119" s="119" t="str">
        <f t="shared" si="3"/>
        <v>803040901002S1520000</v>
      </c>
      <c r="L119" s="107" t="s">
        <v>202</v>
      </c>
    </row>
    <row r="120" spans="1:12" ht="22.5">
      <c r="A120" s="100" t="s">
        <v>158</v>
      </c>
      <c r="B120" s="101" t="s">
        <v>7</v>
      </c>
      <c r="C120" s="102" t="s">
        <v>120</v>
      </c>
      <c r="D120" s="125" t="s">
        <v>170</v>
      </c>
      <c r="E120" s="168" t="s">
        <v>203</v>
      </c>
      <c r="F120" s="169"/>
      <c r="G120" s="130" t="s">
        <v>7</v>
      </c>
      <c r="H120" s="97">
        <v>3000</v>
      </c>
      <c r="I120" s="103">
        <v>0</v>
      </c>
      <c r="J120" s="104">
        <v>3000</v>
      </c>
      <c r="K120" s="119" t="str">
        <f t="shared" si="3"/>
        <v>803040901002S1520200</v>
      </c>
      <c r="L120" s="107" t="s">
        <v>204</v>
      </c>
    </row>
    <row r="121" spans="1:12" ht="22.5">
      <c r="A121" s="100" t="s">
        <v>160</v>
      </c>
      <c r="B121" s="101" t="s">
        <v>7</v>
      </c>
      <c r="C121" s="102" t="s">
        <v>120</v>
      </c>
      <c r="D121" s="125" t="s">
        <v>170</v>
      </c>
      <c r="E121" s="168" t="s">
        <v>203</v>
      </c>
      <c r="F121" s="169"/>
      <c r="G121" s="130" t="s">
        <v>162</v>
      </c>
      <c r="H121" s="97">
        <v>3000</v>
      </c>
      <c r="I121" s="103">
        <v>0</v>
      </c>
      <c r="J121" s="104">
        <v>3000</v>
      </c>
      <c r="K121" s="119" t="str">
        <f t="shared" si="3"/>
        <v>803040901002S1520240</v>
      </c>
      <c r="L121" s="107" t="s">
        <v>205</v>
      </c>
    </row>
    <row r="122" spans="1:12" s="85" customFormat="1" ht="22.5">
      <c r="A122" s="80" t="s">
        <v>163</v>
      </c>
      <c r="B122" s="79" t="s">
        <v>7</v>
      </c>
      <c r="C122" s="122" t="s">
        <v>120</v>
      </c>
      <c r="D122" s="126" t="s">
        <v>170</v>
      </c>
      <c r="E122" s="198" t="s">
        <v>203</v>
      </c>
      <c r="F122" s="199"/>
      <c r="G122" s="123" t="s">
        <v>164</v>
      </c>
      <c r="H122" s="81">
        <v>3000</v>
      </c>
      <c r="I122" s="82">
        <v>0</v>
      </c>
      <c r="J122" s="83">
        <f>MAX(H122-I122,0)</f>
        <v>3000</v>
      </c>
      <c r="K122" s="119" t="str">
        <f t="shared" si="3"/>
        <v>803040901002S1520244</v>
      </c>
      <c r="L122" s="84" t="str">
        <f>C122 &amp; D122 &amp;E122 &amp; F122 &amp; G122</f>
        <v>803040901002S1520244</v>
      </c>
    </row>
    <row r="123" spans="1:12" ht="22.5">
      <c r="A123" s="100" t="s">
        <v>206</v>
      </c>
      <c r="B123" s="101" t="s">
        <v>7</v>
      </c>
      <c r="C123" s="102" t="s">
        <v>120</v>
      </c>
      <c r="D123" s="125" t="s">
        <v>170</v>
      </c>
      <c r="E123" s="168" t="s">
        <v>208</v>
      </c>
      <c r="F123" s="169"/>
      <c r="G123" s="130" t="s">
        <v>72</v>
      </c>
      <c r="H123" s="97">
        <v>250000</v>
      </c>
      <c r="I123" s="103">
        <v>0</v>
      </c>
      <c r="J123" s="104">
        <v>250000</v>
      </c>
      <c r="K123" s="119" t="str">
        <f t="shared" si="3"/>
        <v>80304090100329050000</v>
      </c>
      <c r="L123" s="107" t="s">
        <v>207</v>
      </c>
    </row>
    <row r="124" spans="1:12" ht="22.5">
      <c r="A124" s="100" t="s">
        <v>158</v>
      </c>
      <c r="B124" s="101" t="s">
        <v>7</v>
      </c>
      <c r="C124" s="102" t="s">
        <v>120</v>
      </c>
      <c r="D124" s="125" t="s">
        <v>170</v>
      </c>
      <c r="E124" s="168" t="s">
        <v>208</v>
      </c>
      <c r="F124" s="169"/>
      <c r="G124" s="130" t="s">
        <v>7</v>
      </c>
      <c r="H124" s="97">
        <v>250000</v>
      </c>
      <c r="I124" s="103">
        <v>0</v>
      </c>
      <c r="J124" s="104">
        <v>250000</v>
      </c>
      <c r="K124" s="119" t="str">
        <f t="shared" si="3"/>
        <v>80304090100329050200</v>
      </c>
      <c r="L124" s="107" t="s">
        <v>209</v>
      </c>
    </row>
    <row r="125" spans="1:12" ht="22.5">
      <c r="A125" s="100" t="s">
        <v>160</v>
      </c>
      <c r="B125" s="101" t="s">
        <v>7</v>
      </c>
      <c r="C125" s="102" t="s">
        <v>120</v>
      </c>
      <c r="D125" s="125" t="s">
        <v>170</v>
      </c>
      <c r="E125" s="168" t="s">
        <v>208</v>
      </c>
      <c r="F125" s="169"/>
      <c r="G125" s="130" t="s">
        <v>162</v>
      </c>
      <c r="H125" s="97">
        <v>250000</v>
      </c>
      <c r="I125" s="103">
        <v>0</v>
      </c>
      <c r="J125" s="104">
        <v>250000</v>
      </c>
      <c r="K125" s="119" t="str">
        <f t="shared" si="3"/>
        <v>80304090100329050240</v>
      </c>
      <c r="L125" s="107" t="s">
        <v>210</v>
      </c>
    </row>
    <row r="126" spans="1:12" s="85" customFormat="1" ht="22.5">
      <c r="A126" s="80" t="s">
        <v>163</v>
      </c>
      <c r="B126" s="79" t="s">
        <v>7</v>
      </c>
      <c r="C126" s="122" t="s">
        <v>120</v>
      </c>
      <c r="D126" s="126" t="s">
        <v>170</v>
      </c>
      <c r="E126" s="198" t="s">
        <v>208</v>
      </c>
      <c r="F126" s="199"/>
      <c r="G126" s="123" t="s">
        <v>164</v>
      </c>
      <c r="H126" s="81">
        <v>250000</v>
      </c>
      <c r="I126" s="82">
        <v>0</v>
      </c>
      <c r="J126" s="83">
        <f>MAX(H126-I126,0)</f>
        <v>250000</v>
      </c>
      <c r="K126" s="119" t="str">
        <f t="shared" si="3"/>
        <v>80304090100329050244</v>
      </c>
      <c r="L126" s="84" t="str">
        <f>C126 &amp; D126 &amp;E126 &amp; F126 &amp; G126</f>
        <v>80304090100329050244</v>
      </c>
    </row>
    <row r="127" spans="1:12">
      <c r="A127" s="100" t="s">
        <v>211</v>
      </c>
      <c r="B127" s="101" t="s">
        <v>7</v>
      </c>
      <c r="C127" s="102" t="s">
        <v>120</v>
      </c>
      <c r="D127" s="125" t="s">
        <v>170</v>
      </c>
      <c r="E127" s="168" t="s">
        <v>213</v>
      </c>
      <c r="F127" s="169"/>
      <c r="G127" s="130" t="s">
        <v>72</v>
      </c>
      <c r="H127" s="97">
        <v>300000</v>
      </c>
      <c r="I127" s="103">
        <v>0</v>
      </c>
      <c r="J127" s="104">
        <v>300000</v>
      </c>
      <c r="K127" s="119" t="str">
        <f t="shared" si="3"/>
        <v>80304090100429060000</v>
      </c>
      <c r="L127" s="107" t="s">
        <v>212</v>
      </c>
    </row>
    <row r="128" spans="1:12" ht="22.5">
      <c r="A128" s="100" t="s">
        <v>158</v>
      </c>
      <c r="B128" s="101" t="s">
        <v>7</v>
      </c>
      <c r="C128" s="102" t="s">
        <v>120</v>
      </c>
      <c r="D128" s="125" t="s">
        <v>170</v>
      </c>
      <c r="E128" s="168" t="s">
        <v>213</v>
      </c>
      <c r="F128" s="169"/>
      <c r="G128" s="130" t="s">
        <v>7</v>
      </c>
      <c r="H128" s="97">
        <v>300000</v>
      </c>
      <c r="I128" s="103">
        <v>0</v>
      </c>
      <c r="J128" s="104">
        <v>300000</v>
      </c>
      <c r="K128" s="119" t="str">
        <f t="shared" si="3"/>
        <v>80304090100429060200</v>
      </c>
      <c r="L128" s="107" t="s">
        <v>214</v>
      </c>
    </row>
    <row r="129" spans="1:12" ht="22.5">
      <c r="A129" s="100" t="s">
        <v>160</v>
      </c>
      <c r="B129" s="101" t="s">
        <v>7</v>
      </c>
      <c r="C129" s="102" t="s">
        <v>120</v>
      </c>
      <c r="D129" s="125" t="s">
        <v>170</v>
      </c>
      <c r="E129" s="168" t="s">
        <v>213</v>
      </c>
      <c r="F129" s="169"/>
      <c r="G129" s="130" t="s">
        <v>162</v>
      </c>
      <c r="H129" s="97">
        <v>300000</v>
      </c>
      <c r="I129" s="103">
        <v>0</v>
      </c>
      <c r="J129" s="104">
        <v>300000</v>
      </c>
      <c r="K129" s="119" t="str">
        <f t="shared" si="3"/>
        <v>80304090100429060240</v>
      </c>
      <c r="L129" s="107" t="s">
        <v>215</v>
      </c>
    </row>
    <row r="130" spans="1:12" s="85" customFormat="1" ht="22.5">
      <c r="A130" s="80" t="s">
        <v>163</v>
      </c>
      <c r="B130" s="79" t="s">
        <v>7</v>
      </c>
      <c r="C130" s="122" t="s">
        <v>120</v>
      </c>
      <c r="D130" s="126" t="s">
        <v>170</v>
      </c>
      <c r="E130" s="198" t="s">
        <v>213</v>
      </c>
      <c r="F130" s="199"/>
      <c r="G130" s="123" t="s">
        <v>164</v>
      </c>
      <c r="H130" s="81">
        <v>300000</v>
      </c>
      <c r="I130" s="82">
        <v>0</v>
      </c>
      <c r="J130" s="83">
        <f>MAX(H130-I130,0)</f>
        <v>300000</v>
      </c>
      <c r="K130" s="119" t="str">
        <f t="shared" si="3"/>
        <v>80304090100429060244</v>
      </c>
      <c r="L130" s="84" t="str">
        <f>C130 &amp; D130 &amp;E130 &amp; F130 &amp; G130</f>
        <v>80304090100429060244</v>
      </c>
    </row>
    <row r="131" spans="1:12">
      <c r="A131" s="100" t="s">
        <v>216</v>
      </c>
      <c r="B131" s="101" t="s">
        <v>7</v>
      </c>
      <c r="C131" s="102" t="s">
        <v>120</v>
      </c>
      <c r="D131" s="125" t="s">
        <v>170</v>
      </c>
      <c r="E131" s="168" t="s">
        <v>218</v>
      </c>
      <c r="F131" s="169"/>
      <c r="G131" s="130" t="s">
        <v>72</v>
      </c>
      <c r="H131" s="97">
        <v>134653</v>
      </c>
      <c r="I131" s="103">
        <v>0</v>
      </c>
      <c r="J131" s="104">
        <v>134653</v>
      </c>
      <c r="K131" s="119" t="str">
        <f t="shared" si="3"/>
        <v>80304090100471520000</v>
      </c>
      <c r="L131" s="107" t="s">
        <v>217</v>
      </c>
    </row>
    <row r="132" spans="1:12" ht="22.5">
      <c r="A132" s="100" t="s">
        <v>158</v>
      </c>
      <c r="B132" s="101" t="s">
        <v>7</v>
      </c>
      <c r="C132" s="102" t="s">
        <v>120</v>
      </c>
      <c r="D132" s="125" t="s">
        <v>170</v>
      </c>
      <c r="E132" s="168" t="s">
        <v>218</v>
      </c>
      <c r="F132" s="169"/>
      <c r="G132" s="130" t="s">
        <v>7</v>
      </c>
      <c r="H132" s="97">
        <v>134653</v>
      </c>
      <c r="I132" s="103">
        <v>0</v>
      </c>
      <c r="J132" s="104">
        <v>134653</v>
      </c>
      <c r="K132" s="119" t="str">
        <f t="shared" si="3"/>
        <v>80304090100471520200</v>
      </c>
      <c r="L132" s="107" t="s">
        <v>219</v>
      </c>
    </row>
    <row r="133" spans="1:12" ht="22.5">
      <c r="A133" s="100" t="s">
        <v>160</v>
      </c>
      <c r="B133" s="101" t="s">
        <v>7</v>
      </c>
      <c r="C133" s="102" t="s">
        <v>120</v>
      </c>
      <c r="D133" s="125" t="s">
        <v>170</v>
      </c>
      <c r="E133" s="168" t="s">
        <v>218</v>
      </c>
      <c r="F133" s="169"/>
      <c r="G133" s="130" t="s">
        <v>162</v>
      </c>
      <c r="H133" s="97">
        <v>134653</v>
      </c>
      <c r="I133" s="103">
        <v>0</v>
      </c>
      <c r="J133" s="104">
        <v>134653</v>
      </c>
      <c r="K133" s="119" t="str">
        <f t="shared" si="3"/>
        <v>80304090100471520240</v>
      </c>
      <c r="L133" s="107" t="s">
        <v>220</v>
      </c>
    </row>
    <row r="134" spans="1:12" s="85" customFormat="1" ht="22.5">
      <c r="A134" s="80" t="s">
        <v>163</v>
      </c>
      <c r="B134" s="79" t="s">
        <v>7</v>
      </c>
      <c r="C134" s="122" t="s">
        <v>120</v>
      </c>
      <c r="D134" s="126" t="s">
        <v>170</v>
      </c>
      <c r="E134" s="198" t="s">
        <v>218</v>
      </c>
      <c r="F134" s="199"/>
      <c r="G134" s="123" t="s">
        <v>164</v>
      </c>
      <c r="H134" s="81">
        <v>134653</v>
      </c>
      <c r="I134" s="82">
        <v>0</v>
      </c>
      <c r="J134" s="83">
        <f>MAX(H134-I134,0)</f>
        <v>134653</v>
      </c>
      <c r="K134" s="119" t="str">
        <f t="shared" si="3"/>
        <v>80304090100471520244</v>
      </c>
      <c r="L134" s="84" t="str">
        <f>C134 &amp; D134 &amp;E134 &amp; F134 &amp; G134</f>
        <v>80304090100471520244</v>
      </c>
    </row>
    <row r="135" spans="1:12">
      <c r="A135" s="100" t="s">
        <v>221</v>
      </c>
      <c r="B135" s="101" t="s">
        <v>7</v>
      </c>
      <c r="C135" s="102" t="s">
        <v>120</v>
      </c>
      <c r="D135" s="125" t="s">
        <v>170</v>
      </c>
      <c r="E135" s="168" t="s">
        <v>223</v>
      </c>
      <c r="F135" s="169"/>
      <c r="G135" s="130" t="s">
        <v>72</v>
      </c>
      <c r="H135" s="97">
        <v>7087</v>
      </c>
      <c r="I135" s="103">
        <v>0</v>
      </c>
      <c r="J135" s="104">
        <v>7087</v>
      </c>
      <c r="K135" s="119" t="str">
        <f t="shared" si="3"/>
        <v>803040901004S1520000</v>
      </c>
      <c r="L135" s="107" t="s">
        <v>222</v>
      </c>
    </row>
    <row r="136" spans="1:12" ht="22.5">
      <c r="A136" s="100" t="s">
        <v>158</v>
      </c>
      <c r="B136" s="101" t="s">
        <v>7</v>
      </c>
      <c r="C136" s="102" t="s">
        <v>120</v>
      </c>
      <c r="D136" s="125" t="s">
        <v>170</v>
      </c>
      <c r="E136" s="168" t="s">
        <v>223</v>
      </c>
      <c r="F136" s="169"/>
      <c r="G136" s="130" t="s">
        <v>7</v>
      </c>
      <c r="H136" s="97">
        <v>7087</v>
      </c>
      <c r="I136" s="103">
        <v>0</v>
      </c>
      <c r="J136" s="104">
        <v>7087</v>
      </c>
      <c r="K136" s="119" t="str">
        <f t="shared" si="3"/>
        <v>803040901004S1520200</v>
      </c>
      <c r="L136" s="107" t="s">
        <v>224</v>
      </c>
    </row>
    <row r="137" spans="1:12" ht="22.5">
      <c r="A137" s="100" t="s">
        <v>160</v>
      </c>
      <c r="B137" s="101" t="s">
        <v>7</v>
      </c>
      <c r="C137" s="102" t="s">
        <v>120</v>
      </c>
      <c r="D137" s="125" t="s">
        <v>170</v>
      </c>
      <c r="E137" s="168" t="s">
        <v>223</v>
      </c>
      <c r="F137" s="169"/>
      <c r="G137" s="130" t="s">
        <v>162</v>
      </c>
      <c r="H137" s="97">
        <v>7087</v>
      </c>
      <c r="I137" s="103">
        <v>0</v>
      </c>
      <c r="J137" s="104">
        <v>7087</v>
      </c>
      <c r="K137" s="119" t="str">
        <f t="shared" si="3"/>
        <v>803040901004S1520240</v>
      </c>
      <c r="L137" s="107" t="s">
        <v>225</v>
      </c>
    </row>
    <row r="138" spans="1:12" s="85" customFormat="1" ht="22.5">
      <c r="A138" s="80" t="s">
        <v>163</v>
      </c>
      <c r="B138" s="79" t="s">
        <v>7</v>
      </c>
      <c r="C138" s="122" t="s">
        <v>120</v>
      </c>
      <c r="D138" s="126" t="s">
        <v>170</v>
      </c>
      <c r="E138" s="198" t="s">
        <v>223</v>
      </c>
      <c r="F138" s="199"/>
      <c r="G138" s="123" t="s">
        <v>164</v>
      </c>
      <c r="H138" s="81">
        <v>7087</v>
      </c>
      <c r="I138" s="82">
        <v>0</v>
      </c>
      <c r="J138" s="83">
        <f>MAX(H138-I138,0)</f>
        <v>7087</v>
      </c>
      <c r="K138" s="119" t="str">
        <f t="shared" si="3"/>
        <v>803040901004S1520244</v>
      </c>
      <c r="L138" s="84" t="str">
        <f>C138 &amp; D138 &amp;E138 &amp; F138 &amp; G138</f>
        <v>803040901004S1520244</v>
      </c>
    </row>
    <row r="139" spans="1:12">
      <c r="A139" s="100" t="s">
        <v>226</v>
      </c>
      <c r="B139" s="101" t="s">
        <v>7</v>
      </c>
      <c r="C139" s="102" t="s">
        <v>120</v>
      </c>
      <c r="D139" s="125" t="s">
        <v>170</v>
      </c>
      <c r="E139" s="168" t="s">
        <v>228</v>
      </c>
      <c r="F139" s="169"/>
      <c r="G139" s="130" t="s">
        <v>72</v>
      </c>
      <c r="H139" s="97">
        <v>124600</v>
      </c>
      <c r="I139" s="103">
        <v>36523.46</v>
      </c>
      <c r="J139" s="104">
        <v>88076.54</v>
      </c>
      <c r="K139" s="119" t="str">
        <f t="shared" si="3"/>
        <v>80304090100529020000</v>
      </c>
      <c r="L139" s="107" t="s">
        <v>227</v>
      </c>
    </row>
    <row r="140" spans="1:12" ht="22.5">
      <c r="A140" s="100" t="s">
        <v>158</v>
      </c>
      <c r="B140" s="101" t="s">
        <v>7</v>
      </c>
      <c r="C140" s="102" t="s">
        <v>120</v>
      </c>
      <c r="D140" s="125" t="s">
        <v>170</v>
      </c>
      <c r="E140" s="168" t="s">
        <v>228</v>
      </c>
      <c r="F140" s="169"/>
      <c r="G140" s="130" t="s">
        <v>7</v>
      </c>
      <c r="H140" s="97">
        <v>124600</v>
      </c>
      <c r="I140" s="103">
        <v>36523.46</v>
      </c>
      <c r="J140" s="104">
        <v>88076.54</v>
      </c>
      <c r="K140" s="119" t="str">
        <f t="shared" ref="K140:K171" si="4">C140 &amp; D140 &amp;E140 &amp; F140 &amp; G140</f>
        <v>80304090100529020200</v>
      </c>
      <c r="L140" s="107" t="s">
        <v>229</v>
      </c>
    </row>
    <row r="141" spans="1:12" ht="22.5">
      <c r="A141" s="100" t="s">
        <v>160</v>
      </c>
      <c r="B141" s="101" t="s">
        <v>7</v>
      </c>
      <c r="C141" s="102" t="s">
        <v>120</v>
      </c>
      <c r="D141" s="125" t="s">
        <v>170</v>
      </c>
      <c r="E141" s="168" t="s">
        <v>228</v>
      </c>
      <c r="F141" s="169"/>
      <c r="G141" s="130" t="s">
        <v>162</v>
      </c>
      <c r="H141" s="97">
        <v>124600</v>
      </c>
      <c r="I141" s="103">
        <v>36523.46</v>
      </c>
      <c r="J141" s="104">
        <v>88076.54</v>
      </c>
      <c r="K141" s="119" t="str">
        <f t="shared" si="4"/>
        <v>80304090100529020240</v>
      </c>
      <c r="L141" s="107" t="s">
        <v>230</v>
      </c>
    </row>
    <row r="142" spans="1:12" s="85" customFormat="1" ht="22.5">
      <c r="A142" s="80" t="s">
        <v>163</v>
      </c>
      <c r="B142" s="79" t="s">
        <v>7</v>
      </c>
      <c r="C142" s="122" t="s">
        <v>120</v>
      </c>
      <c r="D142" s="126" t="s">
        <v>170</v>
      </c>
      <c r="E142" s="198" t="s">
        <v>228</v>
      </c>
      <c r="F142" s="199"/>
      <c r="G142" s="123" t="s">
        <v>164</v>
      </c>
      <c r="H142" s="81">
        <v>124600</v>
      </c>
      <c r="I142" s="82">
        <v>36523.46</v>
      </c>
      <c r="J142" s="83">
        <f>MAX(H142-I142,0)</f>
        <v>88076.54</v>
      </c>
      <c r="K142" s="119" t="str">
        <f t="shared" si="4"/>
        <v>80304090100529020244</v>
      </c>
      <c r="L142" s="84" t="str">
        <f>C142 &amp; D142 &amp;E142 &amp; F142 &amp; G142</f>
        <v>80304090100529020244</v>
      </c>
    </row>
    <row r="143" spans="1:12" ht="45">
      <c r="A143" s="100" t="s">
        <v>231</v>
      </c>
      <c r="B143" s="101" t="s">
        <v>7</v>
      </c>
      <c r="C143" s="102" t="s">
        <v>120</v>
      </c>
      <c r="D143" s="125" t="s">
        <v>170</v>
      </c>
      <c r="E143" s="168" t="s">
        <v>233</v>
      </c>
      <c r="F143" s="169"/>
      <c r="G143" s="130" t="s">
        <v>72</v>
      </c>
      <c r="H143" s="97">
        <v>475000</v>
      </c>
      <c r="I143" s="103">
        <v>0</v>
      </c>
      <c r="J143" s="104">
        <v>475000</v>
      </c>
      <c r="K143" s="119" t="str">
        <f t="shared" si="4"/>
        <v>80304090100571520000</v>
      </c>
      <c r="L143" s="107" t="s">
        <v>232</v>
      </c>
    </row>
    <row r="144" spans="1:12" ht="22.5">
      <c r="A144" s="100" t="s">
        <v>158</v>
      </c>
      <c r="B144" s="101" t="s">
        <v>7</v>
      </c>
      <c r="C144" s="102" t="s">
        <v>120</v>
      </c>
      <c r="D144" s="125" t="s">
        <v>170</v>
      </c>
      <c r="E144" s="168" t="s">
        <v>233</v>
      </c>
      <c r="F144" s="169"/>
      <c r="G144" s="130" t="s">
        <v>7</v>
      </c>
      <c r="H144" s="97">
        <v>475000</v>
      </c>
      <c r="I144" s="103">
        <v>0</v>
      </c>
      <c r="J144" s="104">
        <v>475000</v>
      </c>
      <c r="K144" s="119" t="str">
        <f t="shared" si="4"/>
        <v>80304090100571520200</v>
      </c>
      <c r="L144" s="107" t="s">
        <v>234</v>
      </c>
    </row>
    <row r="145" spans="1:12" ht="22.5">
      <c r="A145" s="100" t="s">
        <v>160</v>
      </c>
      <c r="B145" s="101" t="s">
        <v>7</v>
      </c>
      <c r="C145" s="102" t="s">
        <v>120</v>
      </c>
      <c r="D145" s="125" t="s">
        <v>170</v>
      </c>
      <c r="E145" s="168" t="s">
        <v>233</v>
      </c>
      <c r="F145" s="169"/>
      <c r="G145" s="130" t="s">
        <v>162</v>
      </c>
      <c r="H145" s="97">
        <v>475000</v>
      </c>
      <c r="I145" s="103">
        <v>0</v>
      </c>
      <c r="J145" s="104">
        <v>475000</v>
      </c>
      <c r="K145" s="119" t="str">
        <f t="shared" si="4"/>
        <v>80304090100571520240</v>
      </c>
      <c r="L145" s="107" t="s">
        <v>235</v>
      </c>
    </row>
    <row r="146" spans="1:12" s="85" customFormat="1" ht="22.5">
      <c r="A146" s="80" t="s">
        <v>163</v>
      </c>
      <c r="B146" s="79" t="s">
        <v>7</v>
      </c>
      <c r="C146" s="122" t="s">
        <v>120</v>
      </c>
      <c r="D146" s="126" t="s">
        <v>170</v>
      </c>
      <c r="E146" s="198" t="s">
        <v>233</v>
      </c>
      <c r="F146" s="199"/>
      <c r="G146" s="123" t="s">
        <v>164</v>
      </c>
      <c r="H146" s="81">
        <v>475000</v>
      </c>
      <c r="I146" s="82">
        <v>0</v>
      </c>
      <c r="J146" s="83">
        <f>MAX(H146-I146,0)</f>
        <v>475000</v>
      </c>
      <c r="K146" s="119" t="str">
        <f t="shared" si="4"/>
        <v>80304090100571520244</v>
      </c>
      <c r="L146" s="84" t="str">
        <f>C146 &amp; D146 &amp;E146 &amp; F146 &amp; G146</f>
        <v>80304090100571520244</v>
      </c>
    </row>
    <row r="147" spans="1:12" ht="45">
      <c r="A147" s="100" t="s">
        <v>236</v>
      </c>
      <c r="B147" s="101" t="s">
        <v>7</v>
      </c>
      <c r="C147" s="102" t="s">
        <v>120</v>
      </c>
      <c r="D147" s="125" t="s">
        <v>170</v>
      </c>
      <c r="E147" s="168" t="s">
        <v>238</v>
      </c>
      <c r="F147" s="169"/>
      <c r="G147" s="130" t="s">
        <v>72</v>
      </c>
      <c r="H147" s="97">
        <v>25000</v>
      </c>
      <c r="I147" s="103">
        <v>0</v>
      </c>
      <c r="J147" s="104">
        <v>25000</v>
      </c>
      <c r="K147" s="119" t="str">
        <f t="shared" si="4"/>
        <v>803040901005S1520000</v>
      </c>
      <c r="L147" s="107" t="s">
        <v>237</v>
      </c>
    </row>
    <row r="148" spans="1:12" ht="22.5">
      <c r="A148" s="100" t="s">
        <v>158</v>
      </c>
      <c r="B148" s="101" t="s">
        <v>7</v>
      </c>
      <c r="C148" s="102" t="s">
        <v>120</v>
      </c>
      <c r="D148" s="125" t="s">
        <v>170</v>
      </c>
      <c r="E148" s="168" t="s">
        <v>238</v>
      </c>
      <c r="F148" s="169"/>
      <c r="G148" s="130" t="s">
        <v>7</v>
      </c>
      <c r="H148" s="97">
        <v>25000</v>
      </c>
      <c r="I148" s="103">
        <v>0</v>
      </c>
      <c r="J148" s="104">
        <v>25000</v>
      </c>
      <c r="K148" s="119" t="str">
        <f t="shared" si="4"/>
        <v>803040901005S1520200</v>
      </c>
      <c r="L148" s="107" t="s">
        <v>239</v>
      </c>
    </row>
    <row r="149" spans="1:12" ht="22.5">
      <c r="A149" s="100" t="s">
        <v>160</v>
      </c>
      <c r="B149" s="101" t="s">
        <v>7</v>
      </c>
      <c r="C149" s="102" t="s">
        <v>120</v>
      </c>
      <c r="D149" s="125" t="s">
        <v>170</v>
      </c>
      <c r="E149" s="168" t="s">
        <v>238</v>
      </c>
      <c r="F149" s="169"/>
      <c r="G149" s="130" t="s">
        <v>162</v>
      </c>
      <c r="H149" s="97">
        <v>25000</v>
      </c>
      <c r="I149" s="103">
        <v>0</v>
      </c>
      <c r="J149" s="104">
        <v>25000</v>
      </c>
      <c r="K149" s="119" t="str">
        <f t="shared" si="4"/>
        <v>803040901005S1520240</v>
      </c>
      <c r="L149" s="107" t="s">
        <v>240</v>
      </c>
    </row>
    <row r="150" spans="1:12" s="85" customFormat="1" ht="22.5">
      <c r="A150" s="80" t="s">
        <v>163</v>
      </c>
      <c r="B150" s="79" t="s">
        <v>7</v>
      </c>
      <c r="C150" s="122" t="s">
        <v>120</v>
      </c>
      <c r="D150" s="126" t="s">
        <v>170</v>
      </c>
      <c r="E150" s="198" t="s">
        <v>238</v>
      </c>
      <c r="F150" s="199"/>
      <c r="G150" s="123" t="s">
        <v>164</v>
      </c>
      <c r="H150" s="81">
        <v>25000</v>
      </c>
      <c r="I150" s="82">
        <v>0</v>
      </c>
      <c r="J150" s="83">
        <f>MAX(H150-I150,0)</f>
        <v>25000</v>
      </c>
      <c r="K150" s="119" t="str">
        <f t="shared" si="4"/>
        <v>803040901005S1520244</v>
      </c>
      <c r="L150" s="84" t="str">
        <f>C150 &amp; D150 &amp;E150 &amp; F150 &amp; G150</f>
        <v>803040901005S1520244</v>
      </c>
    </row>
    <row r="151" spans="1:12" ht="45">
      <c r="A151" s="100" t="s">
        <v>241</v>
      </c>
      <c r="B151" s="101" t="s">
        <v>7</v>
      </c>
      <c r="C151" s="102" t="s">
        <v>120</v>
      </c>
      <c r="D151" s="125" t="s">
        <v>170</v>
      </c>
      <c r="E151" s="168" t="s">
        <v>243</v>
      </c>
      <c r="F151" s="169"/>
      <c r="G151" s="130" t="s">
        <v>72</v>
      </c>
      <c r="H151" s="97">
        <v>622954.04</v>
      </c>
      <c r="I151" s="103">
        <v>0</v>
      </c>
      <c r="J151" s="104">
        <v>622954.04</v>
      </c>
      <c r="K151" s="119" t="str">
        <f t="shared" si="4"/>
        <v>80304090100671520000</v>
      </c>
      <c r="L151" s="107" t="s">
        <v>242</v>
      </c>
    </row>
    <row r="152" spans="1:12" ht="22.5">
      <c r="A152" s="100" t="s">
        <v>158</v>
      </c>
      <c r="B152" s="101" t="s">
        <v>7</v>
      </c>
      <c r="C152" s="102" t="s">
        <v>120</v>
      </c>
      <c r="D152" s="125" t="s">
        <v>170</v>
      </c>
      <c r="E152" s="168" t="s">
        <v>243</v>
      </c>
      <c r="F152" s="169"/>
      <c r="G152" s="130" t="s">
        <v>7</v>
      </c>
      <c r="H152" s="97">
        <v>622954.04</v>
      </c>
      <c r="I152" s="103">
        <v>0</v>
      </c>
      <c r="J152" s="104">
        <v>622954.04</v>
      </c>
      <c r="K152" s="119" t="str">
        <f t="shared" si="4"/>
        <v>80304090100671520200</v>
      </c>
      <c r="L152" s="107" t="s">
        <v>244</v>
      </c>
    </row>
    <row r="153" spans="1:12" ht="22.5">
      <c r="A153" s="100" t="s">
        <v>160</v>
      </c>
      <c r="B153" s="101" t="s">
        <v>7</v>
      </c>
      <c r="C153" s="102" t="s">
        <v>120</v>
      </c>
      <c r="D153" s="125" t="s">
        <v>170</v>
      </c>
      <c r="E153" s="168" t="s">
        <v>243</v>
      </c>
      <c r="F153" s="169"/>
      <c r="G153" s="130" t="s">
        <v>162</v>
      </c>
      <c r="H153" s="97">
        <v>622954.04</v>
      </c>
      <c r="I153" s="103">
        <v>0</v>
      </c>
      <c r="J153" s="104">
        <v>622954.04</v>
      </c>
      <c r="K153" s="119" t="str">
        <f t="shared" si="4"/>
        <v>80304090100671520240</v>
      </c>
      <c r="L153" s="107" t="s">
        <v>245</v>
      </c>
    </row>
    <row r="154" spans="1:12" s="85" customFormat="1" ht="22.5">
      <c r="A154" s="80" t="s">
        <v>163</v>
      </c>
      <c r="B154" s="79" t="s">
        <v>7</v>
      </c>
      <c r="C154" s="122" t="s">
        <v>120</v>
      </c>
      <c r="D154" s="126" t="s">
        <v>170</v>
      </c>
      <c r="E154" s="198" t="s">
        <v>243</v>
      </c>
      <c r="F154" s="199"/>
      <c r="G154" s="123" t="s">
        <v>164</v>
      </c>
      <c r="H154" s="81">
        <v>622954.04</v>
      </c>
      <c r="I154" s="82">
        <v>0</v>
      </c>
      <c r="J154" s="83">
        <f>MAX(H154-I154,0)</f>
        <v>622954.04</v>
      </c>
      <c r="K154" s="119" t="str">
        <f t="shared" si="4"/>
        <v>80304090100671520244</v>
      </c>
      <c r="L154" s="84" t="str">
        <f>C154 &amp; D154 &amp;E154 &amp; F154 &amp; G154</f>
        <v>80304090100671520244</v>
      </c>
    </row>
    <row r="155" spans="1:12" ht="45">
      <c r="A155" s="100" t="s">
        <v>246</v>
      </c>
      <c r="B155" s="101" t="s">
        <v>7</v>
      </c>
      <c r="C155" s="102" t="s">
        <v>120</v>
      </c>
      <c r="D155" s="125" t="s">
        <v>170</v>
      </c>
      <c r="E155" s="168" t="s">
        <v>248</v>
      </c>
      <c r="F155" s="169"/>
      <c r="G155" s="130" t="s">
        <v>72</v>
      </c>
      <c r="H155" s="97">
        <v>32818</v>
      </c>
      <c r="I155" s="103">
        <v>0</v>
      </c>
      <c r="J155" s="104">
        <v>32818</v>
      </c>
      <c r="K155" s="119" t="str">
        <f t="shared" si="4"/>
        <v>803040901006S1520000</v>
      </c>
      <c r="L155" s="107" t="s">
        <v>247</v>
      </c>
    </row>
    <row r="156" spans="1:12" ht="22.5">
      <c r="A156" s="100" t="s">
        <v>158</v>
      </c>
      <c r="B156" s="101" t="s">
        <v>7</v>
      </c>
      <c r="C156" s="102" t="s">
        <v>120</v>
      </c>
      <c r="D156" s="125" t="s">
        <v>170</v>
      </c>
      <c r="E156" s="168" t="s">
        <v>248</v>
      </c>
      <c r="F156" s="169"/>
      <c r="G156" s="130" t="s">
        <v>7</v>
      </c>
      <c r="H156" s="97">
        <v>32818</v>
      </c>
      <c r="I156" s="103">
        <v>0</v>
      </c>
      <c r="J156" s="104">
        <v>32818</v>
      </c>
      <c r="K156" s="119" t="str">
        <f t="shared" si="4"/>
        <v>803040901006S1520200</v>
      </c>
      <c r="L156" s="107" t="s">
        <v>249</v>
      </c>
    </row>
    <row r="157" spans="1:12" ht="22.5">
      <c r="A157" s="100" t="s">
        <v>160</v>
      </c>
      <c r="B157" s="101" t="s">
        <v>7</v>
      </c>
      <c r="C157" s="102" t="s">
        <v>120</v>
      </c>
      <c r="D157" s="125" t="s">
        <v>170</v>
      </c>
      <c r="E157" s="168" t="s">
        <v>248</v>
      </c>
      <c r="F157" s="169"/>
      <c r="G157" s="130" t="s">
        <v>162</v>
      </c>
      <c r="H157" s="97">
        <v>32818</v>
      </c>
      <c r="I157" s="103">
        <v>0</v>
      </c>
      <c r="J157" s="104">
        <v>32818</v>
      </c>
      <c r="K157" s="119" t="str">
        <f t="shared" si="4"/>
        <v>803040901006S1520240</v>
      </c>
      <c r="L157" s="107" t="s">
        <v>250</v>
      </c>
    </row>
    <row r="158" spans="1:12" s="85" customFormat="1" ht="22.5">
      <c r="A158" s="80" t="s">
        <v>163</v>
      </c>
      <c r="B158" s="79" t="s">
        <v>7</v>
      </c>
      <c r="C158" s="122" t="s">
        <v>120</v>
      </c>
      <c r="D158" s="126" t="s">
        <v>170</v>
      </c>
      <c r="E158" s="198" t="s">
        <v>248</v>
      </c>
      <c r="F158" s="199"/>
      <c r="G158" s="123" t="s">
        <v>164</v>
      </c>
      <c r="H158" s="81">
        <v>32818</v>
      </c>
      <c r="I158" s="82">
        <v>0</v>
      </c>
      <c r="J158" s="83">
        <f>MAX(H158-I158,0)</f>
        <v>32818</v>
      </c>
      <c r="K158" s="119" t="str">
        <f t="shared" si="4"/>
        <v>803040901006S1520244</v>
      </c>
      <c r="L158" s="84" t="str">
        <f>C158 &amp; D158 &amp;E158 &amp; F158 &amp; G158</f>
        <v>803040901006S1520244</v>
      </c>
    </row>
    <row r="159" spans="1:12">
      <c r="A159" s="100" t="s">
        <v>251</v>
      </c>
      <c r="B159" s="101" t="s">
        <v>7</v>
      </c>
      <c r="C159" s="102" t="s">
        <v>120</v>
      </c>
      <c r="D159" s="125" t="s">
        <v>253</v>
      </c>
      <c r="E159" s="168" t="s">
        <v>122</v>
      </c>
      <c r="F159" s="169"/>
      <c r="G159" s="130" t="s">
        <v>72</v>
      </c>
      <c r="H159" s="97">
        <v>5460838</v>
      </c>
      <c r="I159" s="103">
        <v>2128799.2200000002</v>
      </c>
      <c r="J159" s="104">
        <v>3332038.78</v>
      </c>
      <c r="K159" s="119" t="str">
        <f t="shared" si="4"/>
        <v>80305000000000000000</v>
      </c>
      <c r="L159" s="107" t="s">
        <v>252</v>
      </c>
    </row>
    <row r="160" spans="1:12">
      <c r="A160" s="100" t="s">
        <v>254</v>
      </c>
      <c r="B160" s="101" t="s">
        <v>7</v>
      </c>
      <c r="C160" s="102" t="s">
        <v>120</v>
      </c>
      <c r="D160" s="125" t="s">
        <v>256</v>
      </c>
      <c r="E160" s="168" t="s">
        <v>122</v>
      </c>
      <c r="F160" s="169"/>
      <c r="G160" s="130" t="s">
        <v>72</v>
      </c>
      <c r="H160" s="97">
        <v>853000</v>
      </c>
      <c r="I160" s="103">
        <v>539347.5</v>
      </c>
      <c r="J160" s="104">
        <v>313652.5</v>
      </c>
      <c r="K160" s="119" t="str">
        <f t="shared" si="4"/>
        <v>80305020000000000000</v>
      </c>
      <c r="L160" s="107" t="s">
        <v>255</v>
      </c>
    </row>
    <row r="161" spans="1:12">
      <c r="A161" s="100" t="s">
        <v>257</v>
      </c>
      <c r="B161" s="101" t="s">
        <v>7</v>
      </c>
      <c r="C161" s="102" t="s">
        <v>120</v>
      </c>
      <c r="D161" s="125" t="s">
        <v>256</v>
      </c>
      <c r="E161" s="168" t="s">
        <v>259</v>
      </c>
      <c r="F161" s="169"/>
      <c r="G161" s="130" t="s">
        <v>72</v>
      </c>
      <c r="H161" s="97">
        <v>853000</v>
      </c>
      <c r="I161" s="103">
        <v>539347.5</v>
      </c>
      <c r="J161" s="104">
        <v>313652.5</v>
      </c>
      <c r="K161" s="119" t="str">
        <f t="shared" si="4"/>
        <v>80305029990081010000</v>
      </c>
      <c r="L161" s="107" t="s">
        <v>258</v>
      </c>
    </row>
    <row r="162" spans="1:12">
      <c r="A162" s="100" t="s">
        <v>132</v>
      </c>
      <c r="B162" s="101" t="s">
        <v>7</v>
      </c>
      <c r="C162" s="102" t="s">
        <v>120</v>
      </c>
      <c r="D162" s="125" t="s">
        <v>256</v>
      </c>
      <c r="E162" s="168" t="s">
        <v>259</v>
      </c>
      <c r="F162" s="169"/>
      <c r="G162" s="130" t="s">
        <v>134</v>
      </c>
      <c r="H162" s="97">
        <v>853000</v>
      </c>
      <c r="I162" s="103">
        <v>539347.5</v>
      </c>
      <c r="J162" s="104">
        <v>313652.5</v>
      </c>
      <c r="K162" s="119" t="str">
        <f t="shared" si="4"/>
        <v>80305029990081010800</v>
      </c>
      <c r="L162" s="107" t="s">
        <v>260</v>
      </c>
    </row>
    <row r="163" spans="1:12" ht="45">
      <c r="A163" s="100" t="s">
        <v>261</v>
      </c>
      <c r="B163" s="101" t="s">
        <v>7</v>
      </c>
      <c r="C163" s="102" t="s">
        <v>120</v>
      </c>
      <c r="D163" s="125" t="s">
        <v>256</v>
      </c>
      <c r="E163" s="168" t="s">
        <v>259</v>
      </c>
      <c r="F163" s="169"/>
      <c r="G163" s="130" t="s">
        <v>263</v>
      </c>
      <c r="H163" s="97">
        <v>853000</v>
      </c>
      <c r="I163" s="103">
        <v>539347.5</v>
      </c>
      <c r="J163" s="104">
        <v>313652.5</v>
      </c>
      <c r="K163" s="119" t="str">
        <f t="shared" si="4"/>
        <v>80305029990081010810</v>
      </c>
      <c r="L163" s="107" t="s">
        <v>262</v>
      </c>
    </row>
    <row r="164" spans="1:12" s="85" customFormat="1" ht="78.75">
      <c r="A164" s="80" t="s">
        <v>264</v>
      </c>
      <c r="B164" s="79" t="s">
        <v>7</v>
      </c>
      <c r="C164" s="122" t="s">
        <v>120</v>
      </c>
      <c r="D164" s="126" t="s">
        <v>256</v>
      </c>
      <c r="E164" s="198" t="s">
        <v>259</v>
      </c>
      <c r="F164" s="199"/>
      <c r="G164" s="123" t="s">
        <v>265</v>
      </c>
      <c r="H164" s="81">
        <v>853000</v>
      </c>
      <c r="I164" s="82">
        <v>539347.5</v>
      </c>
      <c r="J164" s="83">
        <f>MAX(H164-I164,0)</f>
        <v>313652.5</v>
      </c>
      <c r="K164" s="119" t="str">
        <f t="shared" si="4"/>
        <v>80305029990081010813</v>
      </c>
      <c r="L164" s="84" t="str">
        <f>C164 &amp; D164 &amp;E164 &amp; F164 &amp; G164</f>
        <v>80305029990081010813</v>
      </c>
    </row>
    <row r="165" spans="1:12">
      <c r="A165" s="100" t="s">
        <v>266</v>
      </c>
      <c r="B165" s="101" t="s">
        <v>7</v>
      </c>
      <c r="C165" s="102" t="s">
        <v>120</v>
      </c>
      <c r="D165" s="125" t="s">
        <v>268</v>
      </c>
      <c r="E165" s="168" t="s">
        <v>122</v>
      </c>
      <c r="F165" s="169"/>
      <c r="G165" s="130" t="s">
        <v>72</v>
      </c>
      <c r="H165" s="97">
        <v>4607838</v>
      </c>
      <c r="I165" s="103">
        <v>1589451.72</v>
      </c>
      <c r="J165" s="104">
        <v>3018386.28</v>
      </c>
      <c r="K165" s="119" t="str">
        <f t="shared" si="4"/>
        <v>80305030000000000000</v>
      </c>
      <c r="L165" s="107" t="s">
        <v>267</v>
      </c>
    </row>
    <row r="166" spans="1:12" ht="33.75">
      <c r="A166" s="100" t="s">
        <v>269</v>
      </c>
      <c r="B166" s="101" t="s">
        <v>7</v>
      </c>
      <c r="C166" s="102" t="s">
        <v>120</v>
      </c>
      <c r="D166" s="125" t="s">
        <v>268</v>
      </c>
      <c r="E166" s="168" t="s">
        <v>271</v>
      </c>
      <c r="F166" s="169"/>
      <c r="G166" s="130" t="s">
        <v>72</v>
      </c>
      <c r="H166" s="97">
        <v>5000</v>
      </c>
      <c r="I166" s="103">
        <v>0</v>
      </c>
      <c r="J166" s="104">
        <v>5000</v>
      </c>
      <c r="K166" s="119" t="str">
        <f t="shared" si="4"/>
        <v>803050302001S2090000</v>
      </c>
      <c r="L166" s="107" t="s">
        <v>270</v>
      </c>
    </row>
    <row r="167" spans="1:12" ht="22.5">
      <c r="A167" s="100" t="s">
        <v>158</v>
      </c>
      <c r="B167" s="101" t="s">
        <v>7</v>
      </c>
      <c r="C167" s="102" t="s">
        <v>120</v>
      </c>
      <c r="D167" s="125" t="s">
        <v>268</v>
      </c>
      <c r="E167" s="168" t="s">
        <v>271</v>
      </c>
      <c r="F167" s="169"/>
      <c r="G167" s="130" t="s">
        <v>7</v>
      </c>
      <c r="H167" s="97">
        <v>5000</v>
      </c>
      <c r="I167" s="103">
        <v>0</v>
      </c>
      <c r="J167" s="104">
        <v>5000</v>
      </c>
      <c r="K167" s="119" t="str">
        <f t="shared" si="4"/>
        <v>803050302001S2090200</v>
      </c>
      <c r="L167" s="107" t="s">
        <v>272</v>
      </c>
    </row>
    <row r="168" spans="1:12" ht="22.5">
      <c r="A168" s="100" t="s">
        <v>160</v>
      </c>
      <c r="B168" s="101" t="s">
        <v>7</v>
      </c>
      <c r="C168" s="102" t="s">
        <v>120</v>
      </c>
      <c r="D168" s="125" t="s">
        <v>268</v>
      </c>
      <c r="E168" s="168" t="s">
        <v>271</v>
      </c>
      <c r="F168" s="169"/>
      <c r="G168" s="130" t="s">
        <v>162</v>
      </c>
      <c r="H168" s="97">
        <v>5000</v>
      </c>
      <c r="I168" s="103">
        <v>0</v>
      </c>
      <c r="J168" s="104">
        <v>5000</v>
      </c>
      <c r="K168" s="119" t="str">
        <f t="shared" si="4"/>
        <v>803050302001S2090240</v>
      </c>
      <c r="L168" s="107" t="s">
        <v>273</v>
      </c>
    </row>
    <row r="169" spans="1:12" s="85" customFormat="1" ht="22.5">
      <c r="A169" s="80" t="s">
        <v>163</v>
      </c>
      <c r="B169" s="79" t="s">
        <v>7</v>
      </c>
      <c r="C169" s="122" t="s">
        <v>120</v>
      </c>
      <c r="D169" s="126" t="s">
        <v>268</v>
      </c>
      <c r="E169" s="198" t="s">
        <v>271</v>
      </c>
      <c r="F169" s="199"/>
      <c r="G169" s="123" t="s">
        <v>164</v>
      </c>
      <c r="H169" s="81">
        <v>5000</v>
      </c>
      <c r="I169" s="82">
        <v>0</v>
      </c>
      <c r="J169" s="83">
        <f>MAX(H169-I169,0)</f>
        <v>5000</v>
      </c>
      <c r="K169" s="119" t="str">
        <f t="shared" si="4"/>
        <v>803050302001S2090244</v>
      </c>
      <c r="L169" s="84" t="str">
        <f>C169 &amp; D169 &amp;E169 &amp; F169 &amp; G169</f>
        <v>803050302001S2090244</v>
      </c>
    </row>
    <row r="170" spans="1:12" ht="22.5">
      <c r="A170" s="100" t="s">
        <v>274</v>
      </c>
      <c r="B170" s="101" t="s">
        <v>7</v>
      </c>
      <c r="C170" s="102" t="s">
        <v>120</v>
      </c>
      <c r="D170" s="125" t="s">
        <v>268</v>
      </c>
      <c r="E170" s="168" t="s">
        <v>276</v>
      </c>
      <c r="F170" s="169"/>
      <c r="G170" s="130" t="s">
        <v>72</v>
      </c>
      <c r="H170" s="97">
        <v>14235</v>
      </c>
      <c r="I170" s="103">
        <v>0</v>
      </c>
      <c r="J170" s="104">
        <v>14235</v>
      </c>
      <c r="K170" s="119" t="str">
        <f t="shared" si="4"/>
        <v>803050305001L5550000</v>
      </c>
      <c r="L170" s="107" t="s">
        <v>275</v>
      </c>
    </row>
    <row r="171" spans="1:12" ht="22.5">
      <c r="A171" s="100" t="s">
        <v>158</v>
      </c>
      <c r="B171" s="101" t="s">
        <v>7</v>
      </c>
      <c r="C171" s="102" t="s">
        <v>120</v>
      </c>
      <c r="D171" s="125" t="s">
        <v>268</v>
      </c>
      <c r="E171" s="168" t="s">
        <v>276</v>
      </c>
      <c r="F171" s="169"/>
      <c r="G171" s="130" t="s">
        <v>7</v>
      </c>
      <c r="H171" s="97">
        <v>14235</v>
      </c>
      <c r="I171" s="103">
        <v>0</v>
      </c>
      <c r="J171" s="104">
        <v>14235</v>
      </c>
      <c r="K171" s="119" t="str">
        <f t="shared" si="4"/>
        <v>803050305001L5550200</v>
      </c>
      <c r="L171" s="107" t="s">
        <v>277</v>
      </c>
    </row>
    <row r="172" spans="1:12" ht="22.5">
      <c r="A172" s="100" t="s">
        <v>160</v>
      </c>
      <c r="B172" s="101" t="s">
        <v>7</v>
      </c>
      <c r="C172" s="102" t="s">
        <v>120</v>
      </c>
      <c r="D172" s="125" t="s">
        <v>268</v>
      </c>
      <c r="E172" s="168" t="s">
        <v>276</v>
      </c>
      <c r="F172" s="169"/>
      <c r="G172" s="130" t="s">
        <v>162</v>
      </c>
      <c r="H172" s="97">
        <v>14235</v>
      </c>
      <c r="I172" s="103">
        <v>0</v>
      </c>
      <c r="J172" s="104">
        <v>14235</v>
      </c>
      <c r="K172" s="119" t="str">
        <f t="shared" ref="K172:K208" si="5">C172 &amp; D172 &amp;E172 &amp; F172 &amp; G172</f>
        <v>803050305001L5550240</v>
      </c>
      <c r="L172" s="107" t="s">
        <v>278</v>
      </c>
    </row>
    <row r="173" spans="1:12" s="85" customFormat="1" ht="22.5">
      <c r="A173" s="80" t="s">
        <v>163</v>
      </c>
      <c r="B173" s="79" t="s">
        <v>7</v>
      </c>
      <c r="C173" s="122" t="s">
        <v>120</v>
      </c>
      <c r="D173" s="126" t="s">
        <v>268</v>
      </c>
      <c r="E173" s="198" t="s">
        <v>276</v>
      </c>
      <c r="F173" s="199"/>
      <c r="G173" s="123" t="s">
        <v>164</v>
      </c>
      <c r="H173" s="81">
        <v>14235</v>
      </c>
      <c r="I173" s="82">
        <v>0</v>
      </c>
      <c r="J173" s="83">
        <f>MAX(H173-I173,0)</f>
        <v>14235</v>
      </c>
      <c r="K173" s="119" t="str">
        <f t="shared" si="5"/>
        <v>803050305001L5550244</v>
      </c>
      <c r="L173" s="84" t="str">
        <f>C173 &amp; D173 &amp;E173 &amp; F173 &amp; G173</f>
        <v>803050305001L5550244</v>
      </c>
    </row>
    <row r="174" spans="1:12" ht="22.5">
      <c r="A174" s="100" t="s">
        <v>279</v>
      </c>
      <c r="B174" s="101" t="s">
        <v>7</v>
      </c>
      <c r="C174" s="102" t="s">
        <v>120</v>
      </c>
      <c r="D174" s="125" t="s">
        <v>268</v>
      </c>
      <c r="E174" s="168" t="s">
        <v>281</v>
      </c>
      <c r="F174" s="169"/>
      <c r="G174" s="130" t="s">
        <v>72</v>
      </c>
      <c r="H174" s="97">
        <v>270461</v>
      </c>
      <c r="I174" s="103">
        <v>0</v>
      </c>
      <c r="J174" s="104">
        <v>270461</v>
      </c>
      <c r="K174" s="119" t="str">
        <f t="shared" si="5"/>
        <v>803050305001R5550000</v>
      </c>
      <c r="L174" s="107" t="s">
        <v>280</v>
      </c>
    </row>
    <row r="175" spans="1:12" ht="22.5">
      <c r="A175" s="100" t="s">
        <v>158</v>
      </c>
      <c r="B175" s="101" t="s">
        <v>7</v>
      </c>
      <c r="C175" s="102" t="s">
        <v>120</v>
      </c>
      <c r="D175" s="125" t="s">
        <v>268</v>
      </c>
      <c r="E175" s="168" t="s">
        <v>281</v>
      </c>
      <c r="F175" s="169"/>
      <c r="G175" s="130" t="s">
        <v>7</v>
      </c>
      <c r="H175" s="97">
        <v>270461</v>
      </c>
      <c r="I175" s="103">
        <v>0</v>
      </c>
      <c r="J175" s="104">
        <v>270461</v>
      </c>
      <c r="K175" s="119" t="str">
        <f t="shared" si="5"/>
        <v>803050305001R5550200</v>
      </c>
      <c r="L175" s="107" t="s">
        <v>282</v>
      </c>
    </row>
    <row r="176" spans="1:12" ht="22.5">
      <c r="A176" s="100" t="s">
        <v>160</v>
      </c>
      <c r="B176" s="101" t="s">
        <v>7</v>
      </c>
      <c r="C176" s="102" t="s">
        <v>120</v>
      </c>
      <c r="D176" s="125" t="s">
        <v>268</v>
      </c>
      <c r="E176" s="168" t="s">
        <v>281</v>
      </c>
      <c r="F176" s="169"/>
      <c r="G176" s="130" t="s">
        <v>162</v>
      </c>
      <c r="H176" s="97">
        <v>270461</v>
      </c>
      <c r="I176" s="103">
        <v>0</v>
      </c>
      <c r="J176" s="104">
        <v>270461</v>
      </c>
      <c r="K176" s="119" t="str">
        <f t="shared" si="5"/>
        <v>803050305001R5550240</v>
      </c>
      <c r="L176" s="107" t="s">
        <v>283</v>
      </c>
    </row>
    <row r="177" spans="1:12" s="85" customFormat="1" ht="22.5">
      <c r="A177" s="80" t="s">
        <v>163</v>
      </c>
      <c r="B177" s="79" t="s">
        <v>7</v>
      </c>
      <c r="C177" s="122" t="s">
        <v>120</v>
      </c>
      <c r="D177" s="126" t="s">
        <v>268</v>
      </c>
      <c r="E177" s="198" t="s">
        <v>281</v>
      </c>
      <c r="F177" s="199"/>
      <c r="G177" s="123" t="s">
        <v>164</v>
      </c>
      <c r="H177" s="81">
        <v>270461</v>
      </c>
      <c r="I177" s="82">
        <v>0</v>
      </c>
      <c r="J177" s="83">
        <f>MAX(H177-I177,0)</f>
        <v>270461</v>
      </c>
      <c r="K177" s="119" t="str">
        <f t="shared" si="5"/>
        <v>803050305001R5550244</v>
      </c>
      <c r="L177" s="84" t="str">
        <f>C177 &amp; D177 &amp;E177 &amp; F177 &amp; G177</f>
        <v>803050305001R5550244</v>
      </c>
    </row>
    <row r="178" spans="1:12" ht="33.75">
      <c r="A178" s="100" t="s">
        <v>284</v>
      </c>
      <c r="B178" s="101" t="s">
        <v>7</v>
      </c>
      <c r="C178" s="102" t="s">
        <v>120</v>
      </c>
      <c r="D178" s="125" t="s">
        <v>268</v>
      </c>
      <c r="E178" s="168" t="s">
        <v>286</v>
      </c>
      <c r="F178" s="169"/>
      <c r="G178" s="130" t="s">
        <v>72</v>
      </c>
      <c r="H178" s="97">
        <v>5754</v>
      </c>
      <c r="I178" s="103">
        <v>0</v>
      </c>
      <c r="J178" s="104">
        <v>5754</v>
      </c>
      <c r="K178" s="119" t="str">
        <f t="shared" si="5"/>
        <v>80305030500229260000</v>
      </c>
      <c r="L178" s="107" t="s">
        <v>285</v>
      </c>
    </row>
    <row r="179" spans="1:12" ht="22.5">
      <c r="A179" s="100" t="s">
        <v>158</v>
      </c>
      <c r="B179" s="101" t="s">
        <v>7</v>
      </c>
      <c r="C179" s="102" t="s">
        <v>120</v>
      </c>
      <c r="D179" s="125" t="s">
        <v>268</v>
      </c>
      <c r="E179" s="168" t="s">
        <v>286</v>
      </c>
      <c r="F179" s="169"/>
      <c r="G179" s="130" t="s">
        <v>7</v>
      </c>
      <c r="H179" s="97">
        <v>5754</v>
      </c>
      <c r="I179" s="103">
        <v>0</v>
      </c>
      <c r="J179" s="104">
        <v>5754</v>
      </c>
      <c r="K179" s="119" t="str">
        <f t="shared" si="5"/>
        <v>80305030500229260200</v>
      </c>
      <c r="L179" s="107" t="s">
        <v>287</v>
      </c>
    </row>
    <row r="180" spans="1:12" ht="22.5">
      <c r="A180" s="100" t="s">
        <v>160</v>
      </c>
      <c r="B180" s="101" t="s">
        <v>7</v>
      </c>
      <c r="C180" s="102" t="s">
        <v>120</v>
      </c>
      <c r="D180" s="125" t="s">
        <v>268</v>
      </c>
      <c r="E180" s="168" t="s">
        <v>286</v>
      </c>
      <c r="F180" s="169"/>
      <c r="G180" s="130" t="s">
        <v>162</v>
      </c>
      <c r="H180" s="97">
        <v>5754</v>
      </c>
      <c r="I180" s="103">
        <v>0</v>
      </c>
      <c r="J180" s="104">
        <v>5754</v>
      </c>
      <c r="K180" s="119" t="str">
        <f t="shared" si="5"/>
        <v>80305030500229260240</v>
      </c>
      <c r="L180" s="107" t="s">
        <v>288</v>
      </c>
    </row>
    <row r="181" spans="1:12" s="85" customFormat="1" ht="22.5">
      <c r="A181" s="80" t="s">
        <v>163</v>
      </c>
      <c r="B181" s="79" t="s">
        <v>7</v>
      </c>
      <c r="C181" s="122" t="s">
        <v>120</v>
      </c>
      <c r="D181" s="126" t="s">
        <v>268</v>
      </c>
      <c r="E181" s="198" t="s">
        <v>286</v>
      </c>
      <c r="F181" s="199"/>
      <c r="G181" s="123" t="s">
        <v>164</v>
      </c>
      <c r="H181" s="81">
        <v>5754</v>
      </c>
      <c r="I181" s="82">
        <v>0</v>
      </c>
      <c r="J181" s="83">
        <f>MAX(H181-I181,0)</f>
        <v>5754</v>
      </c>
      <c r="K181" s="119" t="str">
        <f t="shared" si="5"/>
        <v>80305030500229260244</v>
      </c>
      <c r="L181" s="84" t="str">
        <f>C181 &amp; D181 &amp;E181 &amp; F181 &amp; G181</f>
        <v>80305030500229260244</v>
      </c>
    </row>
    <row r="182" spans="1:12" ht="45">
      <c r="A182" s="100" t="s">
        <v>289</v>
      </c>
      <c r="B182" s="101" t="s">
        <v>7</v>
      </c>
      <c r="C182" s="102" t="s">
        <v>120</v>
      </c>
      <c r="D182" s="125" t="s">
        <v>268</v>
      </c>
      <c r="E182" s="168" t="s">
        <v>291</v>
      </c>
      <c r="F182" s="169"/>
      <c r="G182" s="130" t="s">
        <v>72</v>
      </c>
      <c r="H182" s="97">
        <v>28772</v>
      </c>
      <c r="I182" s="103">
        <v>0</v>
      </c>
      <c r="J182" s="104">
        <v>28772</v>
      </c>
      <c r="K182" s="119" t="str">
        <f t="shared" si="5"/>
        <v>803050305002L5550000</v>
      </c>
      <c r="L182" s="107" t="s">
        <v>290</v>
      </c>
    </row>
    <row r="183" spans="1:12" ht="22.5">
      <c r="A183" s="100" t="s">
        <v>158</v>
      </c>
      <c r="B183" s="101" t="s">
        <v>7</v>
      </c>
      <c r="C183" s="102" t="s">
        <v>120</v>
      </c>
      <c r="D183" s="125" t="s">
        <v>268</v>
      </c>
      <c r="E183" s="168" t="s">
        <v>291</v>
      </c>
      <c r="F183" s="169"/>
      <c r="G183" s="130" t="s">
        <v>7</v>
      </c>
      <c r="H183" s="97">
        <v>28772</v>
      </c>
      <c r="I183" s="103">
        <v>0</v>
      </c>
      <c r="J183" s="104">
        <v>28772</v>
      </c>
      <c r="K183" s="119" t="str">
        <f t="shared" si="5"/>
        <v>803050305002L5550200</v>
      </c>
      <c r="L183" s="107" t="s">
        <v>292</v>
      </c>
    </row>
    <row r="184" spans="1:12" ht="22.5">
      <c r="A184" s="100" t="s">
        <v>160</v>
      </c>
      <c r="B184" s="101" t="s">
        <v>7</v>
      </c>
      <c r="C184" s="102" t="s">
        <v>120</v>
      </c>
      <c r="D184" s="125" t="s">
        <v>268</v>
      </c>
      <c r="E184" s="168" t="s">
        <v>291</v>
      </c>
      <c r="F184" s="169"/>
      <c r="G184" s="130" t="s">
        <v>162</v>
      </c>
      <c r="H184" s="97">
        <v>28772</v>
      </c>
      <c r="I184" s="103">
        <v>0</v>
      </c>
      <c r="J184" s="104">
        <v>28772</v>
      </c>
      <c r="K184" s="119" t="str">
        <f t="shared" si="5"/>
        <v>803050305002L5550240</v>
      </c>
      <c r="L184" s="107" t="s">
        <v>293</v>
      </c>
    </row>
    <row r="185" spans="1:12" s="85" customFormat="1" ht="22.5">
      <c r="A185" s="80" t="s">
        <v>163</v>
      </c>
      <c r="B185" s="79" t="s">
        <v>7</v>
      </c>
      <c r="C185" s="122" t="s">
        <v>120</v>
      </c>
      <c r="D185" s="126" t="s">
        <v>268</v>
      </c>
      <c r="E185" s="198" t="s">
        <v>291</v>
      </c>
      <c r="F185" s="199"/>
      <c r="G185" s="123" t="s">
        <v>164</v>
      </c>
      <c r="H185" s="81">
        <v>28772</v>
      </c>
      <c r="I185" s="82">
        <v>0</v>
      </c>
      <c r="J185" s="83">
        <f>MAX(H185-I185,0)</f>
        <v>28772</v>
      </c>
      <c r="K185" s="119" t="str">
        <f t="shared" si="5"/>
        <v>803050305002L5550244</v>
      </c>
      <c r="L185" s="84" t="str">
        <f>C185 &amp; D185 &amp;E185 &amp; F185 &amp; G185</f>
        <v>803050305002L5550244</v>
      </c>
    </row>
    <row r="186" spans="1:12" ht="33.75">
      <c r="A186" s="100" t="s">
        <v>294</v>
      </c>
      <c r="B186" s="101" t="s">
        <v>7</v>
      </c>
      <c r="C186" s="102" t="s">
        <v>120</v>
      </c>
      <c r="D186" s="125" t="s">
        <v>268</v>
      </c>
      <c r="E186" s="168" t="s">
        <v>296</v>
      </c>
      <c r="F186" s="169"/>
      <c r="G186" s="130" t="s">
        <v>72</v>
      </c>
      <c r="H186" s="97">
        <v>540923</v>
      </c>
      <c r="I186" s="103">
        <v>0</v>
      </c>
      <c r="J186" s="104">
        <v>540923</v>
      </c>
      <c r="K186" s="119" t="str">
        <f t="shared" si="5"/>
        <v>803050305002R5550000</v>
      </c>
      <c r="L186" s="107" t="s">
        <v>295</v>
      </c>
    </row>
    <row r="187" spans="1:12" ht="22.5">
      <c r="A187" s="100" t="s">
        <v>158</v>
      </c>
      <c r="B187" s="101" t="s">
        <v>7</v>
      </c>
      <c r="C187" s="102" t="s">
        <v>120</v>
      </c>
      <c r="D187" s="125" t="s">
        <v>268</v>
      </c>
      <c r="E187" s="168" t="s">
        <v>296</v>
      </c>
      <c r="F187" s="169"/>
      <c r="G187" s="130" t="s">
        <v>7</v>
      </c>
      <c r="H187" s="97">
        <v>540923</v>
      </c>
      <c r="I187" s="103">
        <v>0</v>
      </c>
      <c r="J187" s="104">
        <v>540923</v>
      </c>
      <c r="K187" s="119" t="str">
        <f t="shared" si="5"/>
        <v>803050305002R5550200</v>
      </c>
      <c r="L187" s="107" t="s">
        <v>297</v>
      </c>
    </row>
    <row r="188" spans="1:12" ht="22.5">
      <c r="A188" s="100" t="s">
        <v>160</v>
      </c>
      <c r="B188" s="101" t="s">
        <v>7</v>
      </c>
      <c r="C188" s="102" t="s">
        <v>120</v>
      </c>
      <c r="D188" s="125" t="s">
        <v>268</v>
      </c>
      <c r="E188" s="168" t="s">
        <v>296</v>
      </c>
      <c r="F188" s="169"/>
      <c r="G188" s="130" t="s">
        <v>162</v>
      </c>
      <c r="H188" s="97">
        <v>540923</v>
      </c>
      <c r="I188" s="103">
        <v>0</v>
      </c>
      <c r="J188" s="104">
        <v>540923</v>
      </c>
      <c r="K188" s="119" t="str">
        <f t="shared" si="5"/>
        <v>803050305002R5550240</v>
      </c>
      <c r="L188" s="107" t="s">
        <v>298</v>
      </c>
    </row>
    <row r="189" spans="1:12" s="85" customFormat="1" ht="22.5">
      <c r="A189" s="80" t="s">
        <v>163</v>
      </c>
      <c r="B189" s="79" t="s">
        <v>7</v>
      </c>
      <c r="C189" s="122" t="s">
        <v>120</v>
      </c>
      <c r="D189" s="126" t="s">
        <v>268</v>
      </c>
      <c r="E189" s="198" t="s">
        <v>296</v>
      </c>
      <c r="F189" s="199"/>
      <c r="G189" s="123" t="s">
        <v>164</v>
      </c>
      <c r="H189" s="81">
        <v>540923</v>
      </c>
      <c r="I189" s="82">
        <v>0</v>
      </c>
      <c r="J189" s="83">
        <f>MAX(H189-I189,0)</f>
        <v>540923</v>
      </c>
      <c r="K189" s="119" t="str">
        <f t="shared" si="5"/>
        <v>803050305002R5550244</v>
      </c>
      <c r="L189" s="84" t="str">
        <f>C189 &amp; D189 &amp;E189 &amp; F189 &amp; G189</f>
        <v>803050305002R5550244</v>
      </c>
    </row>
    <row r="190" spans="1:12">
      <c r="A190" s="100" t="s">
        <v>299</v>
      </c>
      <c r="B190" s="101" t="s">
        <v>7</v>
      </c>
      <c r="C190" s="102" t="s">
        <v>120</v>
      </c>
      <c r="D190" s="125" t="s">
        <v>268</v>
      </c>
      <c r="E190" s="168" t="s">
        <v>301</v>
      </c>
      <c r="F190" s="169"/>
      <c r="G190" s="130" t="s">
        <v>72</v>
      </c>
      <c r="H190" s="97">
        <v>2516300</v>
      </c>
      <c r="I190" s="103">
        <v>1393449.09</v>
      </c>
      <c r="J190" s="104">
        <v>1122850.9099999999</v>
      </c>
      <c r="K190" s="119" t="str">
        <f t="shared" si="5"/>
        <v>80305039990029210000</v>
      </c>
      <c r="L190" s="107" t="s">
        <v>300</v>
      </c>
    </row>
    <row r="191" spans="1:12" ht="22.5">
      <c r="A191" s="100" t="s">
        <v>158</v>
      </c>
      <c r="B191" s="101" t="s">
        <v>7</v>
      </c>
      <c r="C191" s="102" t="s">
        <v>120</v>
      </c>
      <c r="D191" s="125" t="s">
        <v>268</v>
      </c>
      <c r="E191" s="168" t="s">
        <v>301</v>
      </c>
      <c r="F191" s="169"/>
      <c r="G191" s="130" t="s">
        <v>7</v>
      </c>
      <c r="H191" s="97">
        <v>2516300</v>
      </c>
      <c r="I191" s="103">
        <v>1393449.09</v>
      </c>
      <c r="J191" s="104">
        <v>1122850.9099999999</v>
      </c>
      <c r="K191" s="119" t="str">
        <f t="shared" si="5"/>
        <v>80305039990029210200</v>
      </c>
      <c r="L191" s="107" t="s">
        <v>302</v>
      </c>
    </row>
    <row r="192" spans="1:12" ht="22.5">
      <c r="A192" s="100" t="s">
        <v>160</v>
      </c>
      <c r="B192" s="101" t="s">
        <v>7</v>
      </c>
      <c r="C192" s="102" t="s">
        <v>120</v>
      </c>
      <c r="D192" s="125" t="s">
        <v>268</v>
      </c>
      <c r="E192" s="168" t="s">
        <v>301</v>
      </c>
      <c r="F192" s="169"/>
      <c r="G192" s="130" t="s">
        <v>162</v>
      </c>
      <c r="H192" s="97">
        <v>2516300</v>
      </c>
      <c r="I192" s="103">
        <v>1393449.09</v>
      </c>
      <c r="J192" s="104">
        <v>1122850.9099999999</v>
      </c>
      <c r="K192" s="119" t="str">
        <f t="shared" si="5"/>
        <v>80305039990029210240</v>
      </c>
      <c r="L192" s="107" t="s">
        <v>303</v>
      </c>
    </row>
    <row r="193" spans="1:12" s="85" customFormat="1" ht="22.5">
      <c r="A193" s="80" t="s">
        <v>163</v>
      </c>
      <c r="B193" s="79" t="s">
        <v>7</v>
      </c>
      <c r="C193" s="122" t="s">
        <v>120</v>
      </c>
      <c r="D193" s="126" t="s">
        <v>268</v>
      </c>
      <c r="E193" s="198" t="s">
        <v>301</v>
      </c>
      <c r="F193" s="199"/>
      <c r="G193" s="123" t="s">
        <v>164</v>
      </c>
      <c r="H193" s="81">
        <v>2516300</v>
      </c>
      <c r="I193" s="82">
        <v>1393449.09</v>
      </c>
      <c r="J193" s="83">
        <f>MAX(H193-I193,0)</f>
        <v>1122850.9099999999</v>
      </c>
      <c r="K193" s="119" t="str">
        <f t="shared" si="5"/>
        <v>80305039990029210244</v>
      </c>
      <c r="L193" s="84" t="str">
        <f>C193 &amp; D193 &amp;E193 &amp; F193 &amp; G193</f>
        <v>80305039990029210244</v>
      </c>
    </row>
    <row r="194" spans="1:12">
      <c r="A194" s="100" t="s">
        <v>304</v>
      </c>
      <c r="B194" s="101" t="s">
        <v>7</v>
      </c>
      <c r="C194" s="102" t="s">
        <v>120</v>
      </c>
      <c r="D194" s="125" t="s">
        <v>268</v>
      </c>
      <c r="E194" s="168" t="s">
        <v>306</v>
      </c>
      <c r="F194" s="169"/>
      <c r="G194" s="130" t="s">
        <v>72</v>
      </c>
      <c r="H194" s="97">
        <v>1226393</v>
      </c>
      <c r="I194" s="103">
        <v>196002.63</v>
      </c>
      <c r="J194" s="104">
        <v>1030390.37</v>
      </c>
      <c r="K194" s="119" t="str">
        <f t="shared" si="5"/>
        <v>80305039990029230000</v>
      </c>
      <c r="L194" s="107" t="s">
        <v>305</v>
      </c>
    </row>
    <row r="195" spans="1:12" ht="22.5">
      <c r="A195" s="100" t="s">
        <v>158</v>
      </c>
      <c r="B195" s="101" t="s">
        <v>7</v>
      </c>
      <c r="C195" s="102" t="s">
        <v>120</v>
      </c>
      <c r="D195" s="125" t="s">
        <v>268</v>
      </c>
      <c r="E195" s="168" t="s">
        <v>306</v>
      </c>
      <c r="F195" s="169"/>
      <c r="G195" s="130" t="s">
        <v>7</v>
      </c>
      <c r="H195" s="97">
        <v>1226393</v>
      </c>
      <c r="I195" s="103">
        <v>196002.63</v>
      </c>
      <c r="J195" s="104">
        <v>1030390.37</v>
      </c>
      <c r="K195" s="119" t="str">
        <f t="shared" si="5"/>
        <v>80305039990029230200</v>
      </c>
      <c r="L195" s="107" t="s">
        <v>307</v>
      </c>
    </row>
    <row r="196" spans="1:12" ht="22.5">
      <c r="A196" s="100" t="s">
        <v>160</v>
      </c>
      <c r="B196" s="101" t="s">
        <v>7</v>
      </c>
      <c r="C196" s="102" t="s">
        <v>120</v>
      </c>
      <c r="D196" s="125" t="s">
        <v>268</v>
      </c>
      <c r="E196" s="168" t="s">
        <v>306</v>
      </c>
      <c r="F196" s="169"/>
      <c r="G196" s="130" t="s">
        <v>162</v>
      </c>
      <c r="H196" s="97">
        <v>1226393</v>
      </c>
      <c r="I196" s="103">
        <v>196002.63</v>
      </c>
      <c r="J196" s="104">
        <v>1030390.37</v>
      </c>
      <c r="K196" s="119" t="str">
        <f t="shared" si="5"/>
        <v>80305039990029230240</v>
      </c>
      <c r="L196" s="107" t="s">
        <v>308</v>
      </c>
    </row>
    <row r="197" spans="1:12" s="85" customFormat="1" ht="22.5">
      <c r="A197" s="80" t="s">
        <v>163</v>
      </c>
      <c r="B197" s="79" t="s">
        <v>7</v>
      </c>
      <c r="C197" s="122" t="s">
        <v>120</v>
      </c>
      <c r="D197" s="126" t="s">
        <v>268</v>
      </c>
      <c r="E197" s="198" t="s">
        <v>306</v>
      </c>
      <c r="F197" s="199"/>
      <c r="G197" s="123" t="s">
        <v>164</v>
      </c>
      <c r="H197" s="81">
        <v>1226393</v>
      </c>
      <c r="I197" s="82">
        <v>196002.63</v>
      </c>
      <c r="J197" s="83">
        <f>MAX(H197-I197,0)</f>
        <v>1030390.37</v>
      </c>
      <c r="K197" s="119" t="str">
        <f t="shared" si="5"/>
        <v>80305039990029230244</v>
      </c>
      <c r="L197" s="84" t="str">
        <f>C197 &amp; D197 &amp;E197 &amp; F197 &amp; G197</f>
        <v>80305039990029230244</v>
      </c>
    </row>
    <row r="198" spans="1:12">
      <c r="A198" s="100" t="s">
        <v>309</v>
      </c>
      <c r="B198" s="101" t="s">
        <v>7</v>
      </c>
      <c r="C198" s="102" t="s">
        <v>120</v>
      </c>
      <c r="D198" s="125" t="s">
        <v>311</v>
      </c>
      <c r="E198" s="168" t="s">
        <v>122</v>
      </c>
      <c r="F198" s="169"/>
      <c r="G198" s="130" t="s">
        <v>72</v>
      </c>
      <c r="H198" s="97">
        <v>20000</v>
      </c>
      <c r="I198" s="103">
        <v>10000</v>
      </c>
      <c r="J198" s="104">
        <v>10000</v>
      </c>
      <c r="K198" s="119" t="str">
        <f t="shared" si="5"/>
        <v>80308000000000000000</v>
      </c>
      <c r="L198" s="107" t="s">
        <v>310</v>
      </c>
    </row>
    <row r="199" spans="1:12">
      <c r="A199" s="100" t="s">
        <v>312</v>
      </c>
      <c r="B199" s="101" t="s">
        <v>7</v>
      </c>
      <c r="C199" s="102" t="s">
        <v>120</v>
      </c>
      <c r="D199" s="125" t="s">
        <v>314</v>
      </c>
      <c r="E199" s="168" t="s">
        <v>122</v>
      </c>
      <c r="F199" s="169"/>
      <c r="G199" s="130" t="s">
        <v>72</v>
      </c>
      <c r="H199" s="97">
        <v>20000</v>
      </c>
      <c r="I199" s="103">
        <v>10000</v>
      </c>
      <c r="J199" s="104">
        <v>10000</v>
      </c>
      <c r="K199" s="119" t="str">
        <f t="shared" si="5"/>
        <v>80308010000000000000</v>
      </c>
      <c r="L199" s="107" t="s">
        <v>313</v>
      </c>
    </row>
    <row r="200" spans="1:12">
      <c r="A200" s="100" t="s">
        <v>315</v>
      </c>
      <c r="B200" s="101" t="s">
        <v>7</v>
      </c>
      <c r="C200" s="102" t="s">
        <v>120</v>
      </c>
      <c r="D200" s="125" t="s">
        <v>314</v>
      </c>
      <c r="E200" s="168" t="s">
        <v>317</v>
      </c>
      <c r="F200" s="169"/>
      <c r="G200" s="130" t="s">
        <v>72</v>
      </c>
      <c r="H200" s="97">
        <v>20000</v>
      </c>
      <c r="I200" s="103">
        <v>10000</v>
      </c>
      <c r="J200" s="104">
        <v>10000</v>
      </c>
      <c r="K200" s="119" t="str">
        <f t="shared" si="5"/>
        <v>80308019990029410000</v>
      </c>
      <c r="L200" s="107" t="s">
        <v>316</v>
      </c>
    </row>
    <row r="201" spans="1:12" ht="22.5">
      <c r="A201" s="100" t="s">
        <v>158</v>
      </c>
      <c r="B201" s="101" t="s">
        <v>7</v>
      </c>
      <c r="C201" s="102" t="s">
        <v>120</v>
      </c>
      <c r="D201" s="125" t="s">
        <v>314</v>
      </c>
      <c r="E201" s="168" t="s">
        <v>317</v>
      </c>
      <c r="F201" s="169"/>
      <c r="G201" s="130" t="s">
        <v>7</v>
      </c>
      <c r="H201" s="97">
        <v>20000</v>
      </c>
      <c r="I201" s="103">
        <v>10000</v>
      </c>
      <c r="J201" s="104">
        <v>10000</v>
      </c>
      <c r="K201" s="119" t="str">
        <f t="shared" si="5"/>
        <v>80308019990029410200</v>
      </c>
      <c r="L201" s="107" t="s">
        <v>318</v>
      </c>
    </row>
    <row r="202" spans="1:12" ht="22.5">
      <c r="A202" s="100" t="s">
        <v>160</v>
      </c>
      <c r="B202" s="101" t="s">
        <v>7</v>
      </c>
      <c r="C202" s="102" t="s">
        <v>120</v>
      </c>
      <c r="D202" s="125" t="s">
        <v>314</v>
      </c>
      <c r="E202" s="168" t="s">
        <v>317</v>
      </c>
      <c r="F202" s="169"/>
      <c r="G202" s="130" t="s">
        <v>162</v>
      </c>
      <c r="H202" s="97">
        <v>20000</v>
      </c>
      <c r="I202" s="103">
        <v>10000</v>
      </c>
      <c r="J202" s="104">
        <v>10000</v>
      </c>
      <c r="K202" s="119" t="str">
        <f t="shared" si="5"/>
        <v>80308019990029410240</v>
      </c>
      <c r="L202" s="107" t="s">
        <v>319</v>
      </c>
    </row>
    <row r="203" spans="1:12" s="85" customFormat="1" ht="22.5">
      <c r="A203" s="80" t="s">
        <v>163</v>
      </c>
      <c r="B203" s="79" t="s">
        <v>7</v>
      </c>
      <c r="C203" s="122" t="s">
        <v>120</v>
      </c>
      <c r="D203" s="126" t="s">
        <v>314</v>
      </c>
      <c r="E203" s="198" t="s">
        <v>317</v>
      </c>
      <c r="F203" s="199"/>
      <c r="G203" s="123" t="s">
        <v>164</v>
      </c>
      <c r="H203" s="81">
        <v>20000</v>
      </c>
      <c r="I203" s="82">
        <v>10000</v>
      </c>
      <c r="J203" s="83">
        <f>MAX(H203-I203,0)</f>
        <v>10000</v>
      </c>
      <c r="K203" s="119" t="str">
        <f t="shared" si="5"/>
        <v>80308019990029410244</v>
      </c>
      <c r="L203" s="84" t="str">
        <f>C203 &amp; D203 &amp;E203 &amp; F203 &amp; G203</f>
        <v>80308019990029410244</v>
      </c>
    </row>
    <row r="204" spans="1:12" ht="22.5">
      <c r="A204" s="100" t="s">
        <v>320</v>
      </c>
      <c r="B204" s="101" t="s">
        <v>7</v>
      </c>
      <c r="C204" s="102" t="s">
        <v>120</v>
      </c>
      <c r="D204" s="125" t="s">
        <v>322</v>
      </c>
      <c r="E204" s="168" t="s">
        <v>122</v>
      </c>
      <c r="F204" s="169"/>
      <c r="G204" s="130" t="s">
        <v>72</v>
      </c>
      <c r="H204" s="97">
        <v>4000</v>
      </c>
      <c r="I204" s="103">
        <v>0</v>
      </c>
      <c r="J204" s="104">
        <v>4000</v>
      </c>
      <c r="K204" s="119" t="str">
        <f t="shared" si="5"/>
        <v>80313000000000000000</v>
      </c>
      <c r="L204" s="107" t="s">
        <v>321</v>
      </c>
    </row>
    <row r="205" spans="1:12" ht="22.5">
      <c r="A205" s="100" t="s">
        <v>323</v>
      </c>
      <c r="B205" s="101" t="s">
        <v>7</v>
      </c>
      <c r="C205" s="102" t="s">
        <v>120</v>
      </c>
      <c r="D205" s="125" t="s">
        <v>325</v>
      </c>
      <c r="E205" s="168" t="s">
        <v>122</v>
      </c>
      <c r="F205" s="169"/>
      <c r="G205" s="130" t="s">
        <v>72</v>
      </c>
      <c r="H205" s="97">
        <v>4000</v>
      </c>
      <c r="I205" s="103">
        <v>0</v>
      </c>
      <c r="J205" s="104">
        <v>4000</v>
      </c>
      <c r="K205" s="119" t="str">
        <f t="shared" si="5"/>
        <v>80313010000000000000</v>
      </c>
      <c r="L205" s="107" t="s">
        <v>324</v>
      </c>
    </row>
    <row r="206" spans="1:12">
      <c r="A206" s="100" t="s">
        <v>326</v>
      </c>
      <c r="B206" s="101" t="s">
        <v>7</v>
      </c>
      <c r="C206" s="102" t="s">
        <v>120</v>
      </c>
      <c r="D206" s="125" t="s">
        <v>325</v>
      </c>
      <c r="E206" s="168" t="s">
        <v>328</v>
      </c>
      <c r="F206" s="169"/>
      <c r="G206" s="130" t="s">
        <v>72</v>
      </c>
      <c r="H206" s="97">
        <v>4000</v>
      </c>
      <c r="I206" s="103">
        <v>0</v>
      </c>
      <c r="J206" s="104">
        <v>4000</v>
      </c>
      <c r="K206" s="119" t="str">
        <f t="shared" si="5"/>
        <v>80313019990028900000</v>
      </c>
      <c r="L206" s="107" t="s">
        <v>327</v>
      </c>
    </row>
    <row r="207" spans="1:12">
      <c r="A207" s="100" t="s">
        <v>329</v>
      </c>
      <c r="B207" s="101" t="s">
        <v>7</v>
      </c>
      <c r="C207" s="102" t="s">
        <v>120</v>
      </c>
      <c r="D207" s="125" t="s">
        <v>325</v>
      </c>
      <c r="E207" s="168" t="s">
        <v>328</v>
      </c>
      <c r="F207" s="169"/>
      <c r="G207" s="130" t="s">
        <v>9</v>
      </c>
      <c r="H207" s="97">
        <v>4000</v>
      </c>
      <c r="I207" s="103">
        <v>0</v>
      </c>
      <c r="J207" s="104">
        <v>4000</v>
      </c>
      <c r="K207" s="119" t="str">
        <f t="shared" si="5"/>
        <v>80313019990028900700</v>
      </c>
      <c r="L207" s="107" t="s">
        <v>330</v>
      </c>
    </row>
    <row r="208" spans="1:12" s="85" customFormat="1">
      <c r="A208" s="80" t="s">
        <v>331</v>
      </c>
      <c r="B208" s="79" t="s">
        <v>7</v>
      </c>
      <c r="C208" s="122" t="s">
        <v>120</v>
      </c>
      <c r="D208" s="126" t="s">
        <v>325</v>
      </c>
      <c r="E208" s="198" t="s">
        <v>328</v>
      </c>
      <c r="F208" s="199"/>
      <c r="G208" s="123" t="s">
        <v>332</v>
      </c>
      <c r="H208" s="81">
        <v>4000</v>
      </c>
      <c r="I208" s="82">
        <v>0</v>
      </c>
      <c r="J208" s="83">
        <f>MAX(H208-I208,0)</f>
        <v>4000</v>
      </c>
      <c r="K208" s="119" t="str">
        <f t="shared" si="5"/>
        <v>80313019990028900730</v>
      </c>
      <c r="L208" s="84" t="str">
        <f>C208 &amp; D208 &amp;E208 &amp; F208 &amp; G208</f>
        <v>80313019990028900730</v>
      </c>
    </row>
    <row r="209" spans="1:12" ht="5.25" hidden="1" customHeight="1" thickBot="1">
      <c r="A209" s="18"/>
      <c r="B209" s="30"/>
      <c r="C209" s="31"/>
      <c r="D209" s="31"/>
      <c r="E209" s="31"/>
      <c r="F209" s="31"/>
      <c r="G209" s="31"/>
      <c r="H209" s="47"/>
      <c r="I209" s="48"/>
      <c r="J209" s="53"/>
      <c r="K209" s="116"/>
    </row>
    <row r="210" spans="1:12" ht="13.5" thickBot="1">
      <c r="A210" s="26"/>
      <c r="B210" s="26"/>
      <c r="C210" s="22"/>
      <c r="D210" s="22"/>
      <c r="E210" s="22"/>
      <c r="F210" s="22"/>
      <c r="G210" s="22"/>
      <c r="H210" s="46"/>
      <c r="I210" s="46"/>
      <c r="J210" s="46"/>
      <c r="K210" s="46"/>
    </row>
    <row r="211" spans="1:12" ht="28.5" customHeight="1" thickBot="1">
      <c r="A211" s="41" t="s">
        <v>18</v>
      </c>
      <c r="B211" s="42">
        <v>450</v>
      </c>
      <c r="C211" s="170" t="s">
        <v>17</v>
      </c>
      <c r="D211" s="171"/>
      <c r="E211" s="171"/>
      <c r="F211" s="171"/>
      <c r="G211" s="172"/>
      <c r="H211" s="54">
        <f>0-H219</f>
        <v>-300000</v>
      </c>
      <c r="I211" s="54">
        <f>I15-I74</f>
        <v>-173151.24</v>
      </c>
      <c r="J211" s="93" t="s">
        <v>17</v>
      </c>
    </row>
    <row r="212" spans="1:12">
      <c r="A212" s="26"/>
      <c r="B212" s="29"/>
      <c r="C212" s="22"/>
      <c r="D212" s="22"/>
      <c r="E212" s="22"/>
      <c r="F212" s="22"/>
      <c r="G212" s="22"/>
      <c r="H212" s="22"/>
      <c r="I212" s="22"/>
      <c r="J212" s="22"/>
    </row>
    <row r="213" spans="1:12" ht="15">
      <c r="A213" s="194" t="s">
        <v>32</v>
      </c>
      <c r="B213" s="194"/>
      <c r="C213" s="194"/>
      <c r="D213" s="194"/>
      <c r="E213" s="194"/>
      <c r="F213" s="194"/>
      <c r="G213" s="194"/>
      <c r="H213" s="194"/>
      <c r="I213" s="194"/>
      <c r="J213" s="194"/>
      <c r="K213" s="113"/>
    </row>
    <row r="214" spans="1:12">
      <c r="A214" s="8"/>
      <c r="B214" s="25"/>
      <c r="C214" s="9"/>
      <c r="D214" s="9"/>
      <c r="E214" s="9"/>
      <c r="F214" s="9"/>
      <c r="G214" s="9"/>
      <c r="H214" s="10"/>
      <c r="I214" s="10"/>
      <c r="J214" s="40" t="s">
        <v>27</v>
      </c>
      <c r="K214" s="40"/>
    </row>
    <row r="215" spans="1:12" ht="17.100000000000001" customHeight="1">
      <c r="A215" s="153" t="s">
        <v>39</v>
      </c>
      <c r="B215" s="153" t="s">
        <v>40</v>
      </c>
      <c r="C215" s="159" t="s">
        <v>45</v>
      </c>
      <c r="D215" s="160"/>
      <c r="E215" s="160"/>
      <c r="F215" s="160"/>
      <c r="G215" s="161"/>
      <c r="H215" s="153" t="s">
        <v>42</v>
      </c>
      <c r="I215" s="153" t="s">
        <v>23</v>
      </c>
      <c r="J215" s="153" t="s">
        <v>43</v>
      </c>
      <c r="K215" s="114"/>
    </row>
    <row r="216" spans="1:12" ht="17.100000000000001" customHeight="1">
      <c r="A216" s="154"/>
      <c r="B216" s="154"/>
      <c r="C216" s="162"/>
      <c r="D216" s="163"/>
      <c r="E216" s="163"/>
      <c r="F216" s="163"/>
      <c r="G216" s="164"/>
      <c r="H216" s="154"/>
      <c r="I216" s="154"/>
      <c r="J216" s="154"/>
      <c r="K216" s="114"/>
    </row>
    <row r="217" spans="1:12" ht="17.100000000000001" customHeight="1">
      <c r="A217" s="155"/>
      <c r="B217" s="155"/>
      <c r="C217" s="165"/>
      <c r="D217" s="166"/>
      <c r="E217" s="166"/>
      <c r="F217" s="166"/>
      <c r="G217" s="167"/>
      <c r="H217" s="155"/>
      <c r="I217" s="155"/>
      <c r="J217" s="155"/>
      <c r="K217" s="114"/>
    </row>
    <row r="218" spans="1:12" ht="13.5" thickBot="1">
      <c r="A218" s="70">
        <v>1</v>
      </c>
      <c r="B218" s="12">
        <v>2</v>
      </c>
      <c r="C218" s="182">
        <v>3</v>
      </c>
      <c r="D218" s="183"/>
      <c r="E218" s="183"/>
      <c r="F218" s="183"/>
      <c r="G218" s="184"/>
      <c r="H218" s="13" t="s">
        <v>2</v>
      </c>
      <c r="I218" s="13" t="s">
        <v>25</v>
      </c>
      <c r="J218" s="13" t="s">
        <v>26</v>
      </c>
      <c r="K218" s="115"/>
    </row>
    <row r="219" spans="1:12" ht="12.75" customHeight="1">
      <c r="A219" s="74" t="s">
        <v>33</v>
      </c>
      <c r="B219" s="38" t="s">
        <v>8</v>
      </c>
      <c r="C219" s="156" t="s">
        <v>17</v>
      </c>
      <c r="D219" s="157"/>
      <c r="E219" s="157"/>
      <c r="F219" s="157"/>
      <c r="G219" s="158"/>
      <c r="H219" s="66">
        <f>H221+H232+H237</f>
        <v>300000</v>
      </c>
      <c r="I219" s="66">
        <f>I221+I232+I237</f>
        <v>173151.24</v>
      </c>
      <c r="J219" s="129">
        <f>J221+J232+J237</f>
        <v>1902848.76</v>
      </c>
    </row>
    <row r="220" spans="1:12" ht="12.75" customHeight="1">
      <c r="A220" s="75" t="s">
        <v>11</v>
      </c>
      <c r="B220" s="39"/>
      <c r="C220" s="185"/>
      <c r="D220" s="186"/>
      <c r="E220" s="186"/>
      <c r="F220" s="186"/>
      <c r="G220" s="187"/>
      <c r="H220" s="43"/>
      <c r="I220" s="44"/>
      <c r="J220" s="45"/>
    </row>
    <row r="221" spans="1:12" ht="12.75" customHeight="1">
      <c r="A221" s="74" t="s">
        <v>34</v>
      </c>
      <c r="B221" s="49" t="s">
        <v>12</v>
      </c>
      <c r="C221" s="200" t="s">
        <v>17</v>
      </c>
      <c r="D221" s="201"/>
      <c r="E221" s="201"/>
      <c r="F221" s="201"/>
      <c r="G221" s="202"/>
      <c r="H221" s="52">
        <v>0</v>
      </c>
      <c r="I221" s="52">
        <v>0</v>
      </c>
      <c r="J221" s="90">
        <v>1776000</v>
      </c>
    </row>
    <row r="222" spans="1:12" ht="12.75" customHeight="1">
      <c r="A222" s="75" t="s">
        <v>10</v>
      </c>
      <c r="B222" s="50"/>
      <c r="C222" s="174"/>
      <c r="D222" s="175"/>
      <c r="E222" s="175"/>
      <c r="F222" s="175"/>
      <c r="G222" s="176"/>
      <c r="H222" s="62"/>
      <c r="I222" s="63"/>
      <c r="J222" s="64"/>
    </row>
    <row r="223" spans="1:12" ht="22.5">
      <c r="A223" s="100" t="s">
        <v>98</v>
      </c>
      <c r="B223" s="101" t="s">
        <v>12</v>
      </c>
      <c r="C223" s="108" t="s">
        <v>72</v>
      </c>
      <c r="D223" s="148" t="s">
        <v>99</v>
      </c>
      <c r="E223" s="149"/>
      <c r="F223" s="149"/>
      <c r="G223" s="150"/>
      <c r="H223" s="97">
        <v>0</v>
      </c>
      <c r="I223" s="103">
        <v>0</v>
      </c>
      <c r="J223" s="104">
        <v>1776000</v>
      </c>
      <c r="K223" s="116" t="str">
        <f t="shared" ref="K223:K230" si="6">C223 &amp; D223 &amp; G223</f>
        <v>00001000000000000000</v>
      </c>
      <c r="L223" s="107" t="s">
        <v>100</v>
      </c>
    </row>
    <row r="224" spans="1:12" ht="22.5">
      <c r="A224" s="100" t="s">
        <v>101</v>
      </c>
      <c r="B224" s="101" t="s">
        <v>12</v>
      </c>
      <c r="C224" s="108" t="s">
        <v>72</v>
      </c>
      <c r="D224" s="148" t="s">
        <v>102</v>
      </c>
      <c r="E224" s="149"/>
      <c r="F224" s="149"/>
      <c r="G224" s="150"/>
      <c r="H224" s="97">
        <v>1776000</v>
      </c>
      <c r="I224" s="103">
        <v>0</v>
      </c>
      <c r="J224" s="104">
        <v>1776000</v>
      </c>
      <c r="K224" s="116" t="str">
        <f t="shared" si="6"/>
        <v>00001020000000000000</v>
      </c>
      <c r="L224" s="107" t="s">
        <v>103</v>
      </c>
    </row>
    <row r="225" spans="1:12" ht="22.5">
      <c r="A225" s="100" t="s">
        <v>104</v>
      </c>
      <c r="B225" s="101" t="s">
        <v>12</v>
      </c>
      <c r="C225" s="108" t="s">
        <v>72</v>
      </c>
      <c r="D225" s="148" t="s">
        <v>105</v>
      </c>
      <c r="E225" s="149"/>
      <c r="F225" s="149"/>
      <c r="G225" s="150"/>
      <c r="H225" s="97">
        <v>1776000</v>
      </c>
      <c r="I225" s="103">
        <v>0</v>
      </c>
      <c r="J225" s="104">
        <v>1776000</v>
      </c>
      <c r="K225" s="116" t="str">
        <f t="shared" si="6"/>
        <v>00001020000000000700</v>
      </c>
      <c r="L225" s="107" t="s">
        <v>106</v>
      </c>
    </row>
    <row r="226" spans="1:12" s="85" customFormat="1" ht="33.75">
      <c r="A226" s="78" t="s">
        <v>107</v>
      </c>
      <c r="B226" s="79" t="s">
        <v>12</v>
      </c>
      <c r="C226" s="122" t="s">
        <v>72</v>
      </c>
      <c r="D226" s="198" t="s">
        <v>108</v>
      </c>
      <c r="E226" s="203"/>
      <c r="F226" s="203"/>
      <c r="G226" s="204"/>
      <c r="H226" s="81">
        <v>1776000</v>
      </c>
      <c r="I226" s="82">
        <v>0</v>
      </c>
      <c r="J226" s="83">
        <f>MAX(H226-I226,0)</f>
        <v>1776000</v>
      </c>
      <c r="K226" s="117" t="str">
        <f t="shared" si="6"/>
        <v>00001020000100000710</v>
      </c>
      <c r="L226" s="84" t="str">
        <f>C226 &amp; D226 &amp; G226</f>
        <v>00001020000100000710</v>
      </c>
    </row>
    <row r="227" spans="1:12" ht="22.5">
      <c r="A227" s="100" t="s">
        <v>109</v>
      </c>
      <c r="B227" s="101" t="s">
        <v>12</v>
      </c>
      <c r="C227" s="108" t="s">
        <v>72</v>
      </c>
      <c r="D227" s="148" t="s">
        <v>110</v>
      </c>
      <c r="E227" s="149"/>
      <c r="F227" s="149"/>
      <c r="G227" s="150"/>
      <c r="H227" s="97">
        <v>-1776000</v>
      </c>
      <c r="I227" s="103">
        <v>0</v>
      </c>
      <c r="J227" s="104">
        <v>0</v>
      </c>
      <c r="K227" s="116" t="str">
        <f t="shared" si="6"/>
        <v>00001030000000000000</v>
      </c>
      <c r="L227" s="107" t="s">
        <v>111</v>
      </c>
    </row>
    <row r="228" spans="1:12" ht="33.75">
      <c r="A228" s="100" t="s">
        <v>112</v>
      </c>
      <c r="B228" s="101" t="s">
        <v>12</v>
      </c>
      <c r="C228" s="108" t="s">
        <v>72</v>
      </c>
      <c r="D228" s="148" t="s">
        <v>113</v>
      </c>
      <c r="E228" s="149"/>
      <c r="F228" s="149"/>
      <c r="G228" s="150"/>
      <c r="H228" s="97">
        <v>-1776000</v>
      </c>
      <c r="I228" s="103">
        <v>0</v>
      </c>
      <c r="J228" s="104">
        <v>0</v>
      </c>
      <c r="K228" s="116" t="str">
        <f t="shared" si="6"/>
        <v>00001030100000000000</v>
      </c>
      <c r="L228" s="107" t="s">
        <v>114</v>
      </c>
    </row>
    <row r="229" spans="1:12" ht="33.75">
      <c r="A229" s="100" t="s">
        <v>115</v>
      </c>
      <c r="B229" s="101" t="s">
        <v>12</v>
      </c>
      <c r="C229" s="108" t="s">
        <v>72</v>
      </c>
      <c r="D229" s="148" t="s">
        <v>116</v>
      </c>
      <c r="E229" s="149"/>
      <c r="F229" s="149"/>
      <c r="G229" s="150"/>
      <c r="H229" s="97">
        <v>-1776000</v>
      </c>
      <c r="I229" s="103">
        <v>0</v>
      </c>
      <c r="J229" s="104">
        <v>0</v>
      </c>
      <c r="K229" s="116" t="str">
        <f t="shared" si="6"/>
        <v>00001030100000000800</v>
      </c>
      <c r="L229" s="107" t="s">
        <v>117</v>
      </c>
    </row>
    <row r="230" spans="1:12" s="85" customFormat="1" ht="33.75">
      <c r="A230" s="78" t="s">
        <v>118</v>
      </c>
      <c r="B230" s="79" t="s">
        <v>12</v>
      </c>
      <c r="C230" s="122" t="s">
        <v>72</v>
      </c>
      <c r="D230" s="198" t="s">
        <v>119</v>
      </c>
      <c r="E230" s="203"/>
      <c r="F230" s="203"/>
      <c r="G230" s="204"/>
      <c r="H230" s="81">
        <v>-1776000</v>
      </c>
      <c r="I230" s="82">
        <v>0</v>
      </c>
      <c r="J230" s="83">
        <f>MAX(H230-I230,0)</f>
        <v>0</v>
      </c>
      <c r="K230" s="117" t="str">
        <f t="shared" si="6"/>
        <v>00001030100100000810</v>
      </c>
      <c r="L230" s="84" t="str">
        <f>C230 &amp; D230 &amp; G230</f>
        <v>00001030100100000810</v>
      </c>
    </row>
    <row r="231" spans="1:12" ht="12.75" hidden="1" customHeight="1">
      <c r="A231" s="76"/>
      <c r="B231" s="17"/>
      <c r="C231" s="14"/>
      <c r="D231" s="14"/>
      <c r="E231" s="14"/>
      <c r="F231" s="14"/>
      <c r="G231" s="14"/>
      <c r="H231" s="34"/>
      <c r="I231" s="35"/>
      <c r="J231" s="55"/>
      <c r="K231" s="118"/>
    </row>
    <row r="232" spans="1:12" ht="12.75" customHeight="1">
      <c r="A232" s="74" t="s">
        <v>35</v>
      </c>
      <c r="B232" s="50" t="s">
        <v>13</v>
      </c>
      <c r="C232" s="174" t="s">
        <v>17</v>
      </c>
      <c r="D232" s="175"/>
      <c r="E232" s="175"/>
      <c r="F232" s="175"/>
      <c r="G232" s="176"/>
      <c r="H232" s="52">
        <v>0</v>
      </c>
      <c r="I232" s="52">
        <v>0</v>
      </c>
      <c r="J232" s="91">
        <v>0</v>
      </c>
    </row>
    <row r="233" spans="1:12" ht="12.75" customHeight="1">
      <c r="A233" s="75" t="s">
        <v>10</v>
      </c>
      <c r="B233" s="50"/>
      <c r="C233" s="174"/>
      <c r="D233" s="175"/>
      <c r="E233" s="175"/>
      <c r="F233" s="175"/>
      <c r="G233" s="176"/>
      <c r="H233" s="62"/>
      <c r="I233" s="63"/>
      <c r="J233" s="64"/>
    </row>
    <row r="234" spans="1:12" ht="12.75" hidden="1" customHeight="1">
      <c r="A234" s="132"/>
      <c r="B234" s="133" t="s">
        <v>13</v>
      </c>
      <c r="C234" s="134"/>
      <c r="D234" s="205"/>
      <c r="E234" s="206"/>
      <c r="F234" s="206"/>
      <c r="G234" s="207"/>
      <c r="H234" s="135"/>
      <c r="I234" s="136"/>
      <c r="J234" s="137"/>
      <c r="K234" s="138" t="str">
        <f>C234 &amp; D234 &amp; G234</f>
        <v/>
      </c>
      <c r="L234" s="139"/>
    </row>
    <row r="235" spans="1:12" s="85" customFormat="1">
      <c r="A235" s="140"/>
      <c r="B235" s="141" t="s">
        <v>13</v>
      </c>
      <c r="C235" s="142"/>
      <c r="D235" s="208"/>
      <c r="E235" s="208"/>
      <c r="F235" s="208"/>
      <c r="G235" s="209"/>
      <c r="H235" s="143"/>
      <c r="I235" s="144"/>
      <c r="J235" s="145">
        <f>MAX(H235-I235,0)</f>
        <v>0</v>
      </c>
      <c r="K235" s="146" t="str">
        <f>C235 &amp; D235 &amp; G235</f>
        <v/>
      </c>
      <c r="L235" s="147" t="str">
        <f>C235 &amp; D235 &amp; G235</f>
        <v/>
      </c>
    </row>
    <row r="236" spans="1:12" ht="12.75" hidden="1" customHeight="1">
      <c r="A236" s="76"/>
      <c r="B236" s="16"/>
      <c r="C236" s="14"/>
      <c r="D236" s="14"/>
      <c r="E236" s="14"/>
      <c r="F236" s="14"/>
      <c r="G236" s="14"/>
      <c r="H236" s="34"/>
      <c r="I236" s="35"/>
      <c r="J236" s="55"/>
      <c r="K236" s="118"/>
    </row>
    <row r="237" spans="1:12" ht="12.75" customHeight="1">
      <c r="A237" s="74" t="s">
        <v>16</v>
      </c>
      <c r="B237" s="50" t="s">
        <v>9</v>
      </c>
      <c r="C237" s="179" t="s">
        <v>53</v>
      </c>
      <c r="D237" s="180"/>
      <c r="E237" s="180"/>
      <c r="F237" s="180"/>
      <c r="G237" s="181"/>
      <c r="H237" s="52">
        <v>300000</v>
      </c>
      <c r="I237" s="52">
        <v>173151.24</v>
      </c>
      <c r="J237" s="92">
        <f>IF(AND(H237&lt;&gt;0,H237&lt;&gt;""),MAX(H237-I237,0),0)</f>
        <v>126848.76</v>
      </c>
    </row>
    <row r="238" spans="1:12" ht="22.5">
      <c r="A238" s="74" t="s">
        <v>54</v>
      </c>
      <c r="B238" s="50" t="s">
        <v>9</v>
      </c>
      <c r="C238" s="179" t="s">
        <v>55</v>
      </c>
      <c r="D238" s="180"/>
      <c r="E238" s="180"/>
      <c r="F238" s="180"/>
      <c r="G238" s="181"/>
      <c r="H238" s="52">
        <v>0</v>
      </c>
      <c r="I238" s="52">
        <v>0</v>
      </c>
      <c r="J238" s="92">
        <f>IF(AND(H238&lt;&gt;0,H238&lt;&gt;""),MAX(H238-I238,0),0)</f>
        <v>0</v>
      </c>
    </row>
    <row r="239" spans="1:12" ht="35.25" customHeight="1">
      <c r="A239" s="74" t="s">
        <v>57</v>
      </c>
      <c r="B239" s="50" t="s">
        <v>9</v>
      </c>
      <c r="C239" s="179" t="s">
        <v>56</v>
      </c>
      <c r="D239" s="180"/>
      <c r="E239" s="180"/>
      <c r="F239" s="180"/>
      <c r="G239" s="181"/>
      <c r="H239" s="52">
        <v>0</v>
      </c>
      <c r="I239" s="52">
        <v>0</v>
      </c>
      <c r="J239" s="92">
        <f>IF(AND(H239&lt;&gt;0,H239&lt;&gt;""),MAX(H239-I239,0),0)</f>
        <v>0</v>
      </c>
    </row>
    <row r="240" spans="1:12">
      <c r="A240" s="109" t="s">
        <v>86</v>
      </c>
      <c r="B240" s="110" t="s">
        <v>14</v>
      </c>
      <c r="C240" s="108" t="s">
        <v>72</v>
      </c>
      <c r="D240" s="148" t="s">
        <v>85</v>
      </c>
      <c r="E240" s="149"/>
      <c r="F240" s="149"/>
      <c r="G240" s="150"/>
      <c r="H240" s="97">
        <v>-10263403.949999999</v>
      </c>
      <c r="I240" s="97">
        <v>-2150825.02</v>
      </c>
      <c r="J240" s="112" t="s">
        <v>58</v>
      </c>
      <c r="K240" s="107" t="str">
        <f t="shared" ref="K240:K249" si="7">C240 &amp; D240 &amp; G240</f>
        <v>00001050000000000500</v>
      </c>
      <c r="L240" s="107" t="s">
        <v>87</v>
      </c>
    </row>
    <row r="241" spans="1:12">
      <c r="A241" s="109" t="s">
        <v>89</v>
      </c>
      <c r="B241" s="110" t="s">
        <v>14</v>
      </c>
      <c r="C241" s="108" t="s">
        <v>72</v>
      </c>
      <c r="D241" s="148" t="s">
        <v>88</v>
      </c>
      <c r="E241" s="149"/>
      <c r="F241" s="149"/>
      <c r="G241" s="150"/>
      <c r="H241" s="97">
        <v>-10263403.949999999</v>
      </c>
      <c r="I241" s="97">
        <v>-2150825.02</v>
      </c>
      <c r="J241" s="112" t="s">
        <v>58</v>
      </c>
      <c r="K241" s="107" t="str">
        <f t="shared" si="7"/>
        <v>00001050200000000500</v>
      </c>
      <c r="L241" s="107" t="s">
        <v>90</v>
      </c>
    </row>
    <row r="242" spans="1:12" ht="22.5">
      <c r="A242" s="109" t="s">
        <v>92</v>
      </c>
      <c r="B242" s="110" t="s">
        <v>14</v>
      </c>
      <c r="C242" s="108" t="s">
        <v>72</v>
      </c>
      <c r="D242" s="148" t="s">
        <v>91</v>
      </c>
      <c r="E242" s="149"/>
      <c r="F242" s="149"/>
      <c r="G242" s="150"/>
      <c r="H242" s="97">
        <v>-10263403.949999999</v>
      </c>
      <c r="I242" s="97">
        <v>-2150825.02</v>
      </c>
      <c r="J242" s="112" t="s">
        <v>58</v>
      </c>
      <c r="K242" s="107" t="str">
        <f t="shared" si="7"/>
        <v>00001050201000000510</v>
      </c>
      <c r="L242" s="107" t="s">
        <v>93</v>
      </c>
    </row>
    <row r="243" spans="1:12" ht="22.5">
      <c r="A243" s="95" t="s">
        <v>95</v>
      </c>
      <c r="B243" s="111" t="s">
        <v>14</v>
      </c>
      <c r="C243" s="124" t="s">
        <v>72</v>
      </c>
      <c r="D243" s="151" t="s">
        <v>94</v>
      </c>
      <c r="E243" s="151"/>
      <c r="F243" s="151"/>
      <c r="G243" s="152"/>
      <c r="H243" s="77">
        <v>-5754</v>
      </c>
      <c r="I243" s="77">
        <v>0</v>
      </c>
      <c r="J243" s="65" t="s">
        <v>17</v>
      </c>
      <c r="K243" s="107" t="str">
        <f t="shared" si="7"/>
        <v>00001050201050000510</v>
      </c>
      <c r="L243" s="4" t="str">
        <f>C243 &amp; D243 &amp; G243</f>
        <v>00001050201050000510</v>
      </c>
    </row>
    <row r="244" spans="1:12" ht="22.5">
      <c r="A244" s="95" t="s">
        <v>97</v>
      </c>
      <c r="B244" s="111" t="s">
        <v>14</v>
      </c>
      <c r="C244" s="124" t="s">
        <v>72</v>
      </c>
      <c r="D244" s="151" t="s">
        <v>96</v>
      </c>
      <c r="E244" s="151"/>
      <c r="F244" s="151"/>
      <c r="G244" s="152"/>
      <c r="H244" s="77">
        <v>-10257649.949999999</v>
      </c>
      <c r="I244" s="77">
        <v>-2150825.02</v>
      </c>
      <c r="J244" s="65" t="s">
        <v>17</v>
      </c>
      <c r="K244" s="107" t="str">
        <f t="shared" si="7"/>
        <v>00001050201100000510</v>
      </c>
      <c r="L244" s="4" t="str">
        <f>C244 &amp; D244 &amp; G244</f>
        <v>00001050201100000510</v>
      </c>
    </row>
    <row r="245" spans="1:12">
      <c r="A245" s="109" t="s">
        <v>71</v>
      </c>
      <c r="B245" s="110" t="s">
        <v>15</v>
      </c>
      <c r="C245" s="108" t="s">
        <v>72</v>
      </c>
      <c r="D245" s="148" t="s">
        <v>73</v>
      </c>
      <c r="E245" s="149"/>
      <c r="F245" s="149"/>
      <c r="G245" s="150"/>
      <c r="H245" s="97">
        <v>10563403.949999999</v>
      </c>
      <c r="I245" s="97">
        <v>2323976.2599999998</v>
      </c>
      <c r="J245" s="112" t="s">
        <v>58</v>
      </c>
      <c r="K245" s="107" t="str">
        <f t="shared" si="7"/>
        <v>00001050000000000600</v>
      </c>
      <c r="L245" s="107" t="s">
        <v>74</v>
      </c>
    </row>
    <row r="246" spans="1:12">
      <c r="A246" s="109" t="s">
        <v>75</v>
      </c>
      <c r="B246" s="110" t="s">
        <v>15</v>
      </c>
      <c r="C246" s="108" t="s">
        <v>72</v>
      </c>
      <c r="D246" s="148" t="s">
        <v>76</v>
      </c>
      <c r="E246" s="149"/>
      <c r="F246" s="149"/>
      <c r="G246" s="150"/>
      <c r="H246" s="97">
        <v>10563403.949999999</v>
      </c>
      <c r="I246" s="97">
        <v>2323976.2599999998</v>
      </c>
      <c r="J246" s="112" t="s">
        <v>58</v>
      </c>
      <c r="K246" s="107" t="str">
        <f t="shared" si="7"/>
        <v>00001050200000000600</v>
      </c>
      <c r="L246" s="107" t="s">
        <v>77</v>
      </c>
    </row>
    <row r="247" spans="1:12" ht="22.5">
      <c r="A247" s="109" t="s">
        <v>78</v>
      </c>
      <c r="B247" s="110" t="s">
        <v>15</v>
      </c>
      <c r="C247" s="108" t="s">
        <v>72</v>
      </c>
      <c r="D247" s="148" t="s">
        <v>79</v>
      </c>
      <c r="E247" s="149"/>
      <c r="F247" s="149"/>
      <c r="G247" s="150"/>
      <c r="H247" s="97">
        <v>10563403.949999999</v>
      </c>
      <c r="I247" s="97">
        <v>2323976.2599999998</v>
      </c>
      <c r="J247" s="112" t="s">
        <v>58</v>
      </c>
      <c r="K247" s="107" t="str">
        <f t="shared" si="7"/>
        <v>00001050201000000610</v>
      </c>
      <c r="L247" s="107" t="s">
        <v>80</v>
      </c>
    </row>
    <row r="248" spans="1:12" ht="22.5">
      <c r="A248" s="96" t="s">
        <v>81</v>
      </c>
      <c r="B248" s="111" t="s">
        <v>15</v>
      </c>
      <c r="C248" s="124" t="s">
        <v>72</v>
      </c>
      <c r="D248" s="151" t="s">
        <v>82</v>
      </c>
      <c r="E248" s="151"/>
      <c r="F248" s="151"/>
      <c r="G248" s="152"/>
      <c r="H248" s="98">
        <v>305754</v>
      </c>
      <c r="I248" s="98">
        <v>0</v>
      </c>
      <c r="J248" s="99" t="s">
        <v>17</v>
      </c>
      <c r="K248" s="106" t="str">
        <f t="shared" si="7"/>
        <v>00001050201050000610</v>
      </c>
      <c r="L248" s="4" t="str">
        <f>C248 &amp; D248 &amp; G248</f>
        <v>00001050201050000610</v>
      </c>
    </row>
    <row r="249" spans="1:12" ht="22.5">
      <c r="A249" s="96" t="s">
        <v>83</v>
      </c>
      <c r="B249" s="111" t="s">
        <v>15</v>
      </c>
      <c r="C249" s="124" t="s">
        <v>72</v>
      </c>
      <c r="D249" s="151" t="s">
        <v>84</v>
      </c>
      <c r="E249" s="151"/>
      <c r="F249" s="151"/>
      <c r="G249" s="152"/>
      <c r="H249" s="98">
        <v>10257649.949999999</v>
      </c>
      <c r="I249" s="98">
        <v>2323976.2599999998</v>
      </c>
      <c r="J249" s="99" t="s">
        <v>17</v>
      </c>
      <c r="K249" s="106" t="str">
        <f t="shared" si="7"/>
        <v>00001050201100000610</v>
      </c>
      <c r="L249" s="4" t="str">
        <f>C249 &amp; D249 &amp; G249</f>
        <v>00001050201100000610</v>
      </c>
    </row>
    <row r="250" spans="1:12">
      <c r="A250" s="26"/>
      <c r="B250" s="29"/>
      <c r="C250" s="22"/>
      <c r="D250" s="22"/>
      <c r="E250" s="22"/>
      <c r="F250" s="22"/>
      <c r="G250" s="22"/>
      <c r="H250" s="22"/>
      <c r="I250" s="22"/>
      <c r="J250" s="22"/>
      <c r="K250" s="22"/>
    </row>
    <row r="251" spans="1:12">
      <c r="A251" s="26"/>
      <c r="B251" s="29"/>
      <c r="C251" s="22"/>
      <c r="D251" s="22"/>
      <c r="E251" s="22"/>
      <c r="F251" s="22"/>
      <c r="G251" s="22"/>
      <c r="H251" s="22"/>
      <c r="I251" s="22"/>
      <c r="J251" s="22"/>
      <c r="K251" s="94"/>
      <c r="L251" s="94"/>
    </row>
    <row r="252" spans="1:12" ht="21.75" customHeight="1">
      <c r="A252" s="24" t="s">
        <v>48</v>
      </c>
      <c r="B252" s="177"/>
      <c r="C252" s="177"/>
      <c r="D252" s="177"/>
      <c r="E252" s="29"/>
      <c r="F252" s="29"/>
      <c r="G252" s="22"/>
      <c r="H252" s="68" t="s">
        <v>50</v>
      </c>
      <c r="I252" s="67"/>
      <c r="J252" s="67"/>
      <c r="K252" s="94"/>
      <c r="L252" s="94"/>
    </row>
    <row r="253" spans="1:12">
      <c r="A253" s="3" t="s">
        <v>46</v>
      </c>
      <c r="B253" s="173" t="s">
        <v>47</v>
      </c>
      <c r="C253" s="173"/>
      <c r="D253" s="173"/>
      <c r="E253" s="29"/>
      <c r="F253" s="29"/>
      <c r="G253" s="22"/>
      <c r="H253" s="22"/>
      <c r="I253" s="69" t="s">
        <v>51</v>
      </c>
      <c r="J253" s="29" t="s">
        <v>47</v>
      </c>
      <c r="K253" s="94"/>
      <c r="L253" s="94"/>
    </row>
    <row r="254" spans="1:12">
      <c r="A254" s="3"/>
      <c r="B254" s="29"/>
      <c r="C254" s="22"/>
      <c r="D254" s="22"/>
      <c r="E254" s="22"/>
      <c r="F254" s="22"/>
      <c r="G254" s="22"/>
      <c r="H254" s="22"/>
      <c r="I254" s="22"/>
      <c r="J254" s="22"/>
      <c r="K254" s="94"/>
      <c r="L254" s="94"/>
    </row>
    <row r="255" spans="1:12" ht="21.75" customHeight="1">
      <c r="A255" s="3" t="s">
        <v>49</v>
      </c>
      <c r="B255" s="178"/>
      <c r="C255" s="178"/>
      <c r="D255" s="178"/>
      <c r="E255" s="121"/>
      <c r="F255" s="121"/>
      <c r="G255" s="22"/>
      <c r="H255" s="22"/>
      <c r="I255" s="22"/>
      <c r="J255" s="22"/>
      <c r="K255" s="94"/>
      <c r="L255" s="94"/>
    </row>
    <row r="256" spans="1:12">
      <c r="A256" s="3" t="s">
        <v>46</v>
      </c>
      <c r="B256" s="173" t="s">
        <v>47</v>
      </c>
      <c r="C256" s="173"/>
      <c r="D256" s="173"/>
      <c r="E256" s="29"/>
      <c r="F256" s="29"/>
      <c r="G256" s="22"/>
      <c r="H256" s="22"/>
      <c r="I256" s="22"/>
      <c r="J256" s="22"/>
      <c r="K256" s="94"/>
      <c r="L256" s="94"/>
    </row>
    <row r="257" spans="1:12">
      <c r="A257" s="3"/>
      <c r="B257" s="29"/>
      <c r="C257" s="22"/>
      <c r="D257" s="22"/>
      <c r="E257" s="22"/>
      <c r="F257" s="22"/>
      <c r="G257" s="22"/>
      <c r="H257" s="22"/>
      <c r="I257" s="22"/>
      <c r="J257" s="22"/>
      <c r="K257" s="94"/>
      <c r="L257" s="94"/>
    </row>
    <row r="258" spans="1:12">
      <c r="A258" s="3" t="s">
        <v>31</v>
      </c>
      <c r="B258" s="29"/>
      <c r="C258" s="22"/>
      <c r="D258" s="22"/>
      <c r="E258" s="22"/>
      <c r="F258" s="22"/>
      <c r="G258" s="22"/>
      <c r="H258" s="22"/>
      <c r="I258" s="22"/>
      <c r="J258" s="22"/>
      <c r="K258" s="94"/>
      <c r="L258" s="94"/>
    </row>
    <row r="259" spans="1:12">
      <c r="A259" s="26"/>
      <c r="B259" s="29"/>
      <c r="C259" s="22"/>
      <c r="D259" s="22"/>
      <c r="E259" s="22"/>
      <c r="F259" s="22"/>
      <c r="G259" s="22"/>
      <c r="H259" s="22"/>
      <c r="I259" s="22"/>
      <c r="J259" s="22"/>
      <c r="K259" s="94"/>
      <c r="L259" s="94"/>
    </row>
    <row r="260" spans="1:12">
      <c r="K260" s="94"/>
      <c r="L260" s="94"/>
    </row>
    <row r="261" spans="1:12">
      <c r="K261" s="94"/>
      <c r="L261" s="94"/>
    </row>
    <row r="262" spans="1:12">
      <c r="K262" s="94"/>
      <c r="L262" s="94"/>
    </row>
    <row r="263" spans="1:12">
      <c r="K263" s="94"/>
      <c r="L263" s="94"/>
    </row>
    <row r="264" spans="1:12">
      <c r="K264" s="94"/>
      <c r="L264" s="94"/>
    </row>
    <row r="265" spans="1:12">
      <c r="K265" s="94"/>
      <c r="L265" s="94"/>
    </row>
  </sheetData>
  <mergeCells count="249">
    <mergeCell ref="D61:G61"/>
    <mergeCell ref="D62:G62"/>
    <mergeCell ref="D63:G63"/>
    <mergeCell ref="D64:G64"/>
    <mergeCell ref="D65:G65"/>
    <mergeCell ref="D56:G56"/>
    <mergeCell ref="D57:G57"/>
    <mergeCell ref="D58:G58"/>
    <mergeCell ref="D59:G59"/>
    <mergeCell ref="D60:G60"/>
    <mergeCell ref="D51:G51"/>
    <mergeCell ref="D52:G52"/>
    <mergeCell ref="D53:G53"/>
    <mergeCell ref="D54:G54"/>
    <mergeCell ref="D55:G55"/>
    <mergeCell ref="D46:G46"/>
    <mergeCell ref="D47:G47"/>
    <mergeCell ref="D48:G48"/>
    <mergeCell ref="D49:G49"/>
    <mergeCell ref="D50:G50"/>
    <mergeCell ref="D41:G41"/>
    <mergeCell ref="D42:G42"/>
    <mergeCell ref="D43:G43"/>
    <mergeCell ref="D44:G44"/>
    <mergeCell ref="D45:G45"/>
    <mergeCell ref="D36:G36"/>
    <mergeCell ref="D37:G37"/>
    <mergeCell ref="D38:G38"/>
    <mergeCell ref="D39:G39"/>
    <mergeCell ref="D40:G40"/>
    <mergeCell ref="D31:G31"/>
    <mergeCell ref="D32:G32"/>
    <mergeCell ref="D33:G33"/>
    <mergeCell ref="D34:G34"/>
    <mergeCell ref="D35:G35"/>
    <mergeCell ref="E207:F207"/>
    <mergeCell ref="E208:F208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E202:F202"/>
    <mergeCell ref="E203:F203"/>
    <mergeCell ref="E204:F204"/>
    <mergeCell ref="E205:F205"/>
    <mergeCell ref="E206:F206"/>
    <mergeCell ref="E197:F197"/>
    <mergeCell ref="E198:F198"/>
    <mergeCell ref="E199:F199"/>
    <mergeCell ref="E200:F200"/>
    <mergeCell ref="E201:F201"/>
    <mergeCell ref="E192:F192"/>
    <mergeCell ref="E193:F193"/>
    <mergeCell ref="E194:F194"/>
    <mergeCell ref="E195:F195"/>
    <mergeCell ref="E196:F196"/>
    <mergeCell ref="E187:F187"/>
    <mergeCell ref="E188:F188"/>
    <mergeCell ref="E189:F189"/>
    <mergeCell ref="E190:F190"/>
    <mergeCell ref="E191:F191"/>
    <mergeCell ref="E182:F182"/>
    <mergeCell ref="E183:F183"/>
    <mergeCell ref="E184:F184"/>
    <mergeCell ref="E185:F185"/>
    <mergeCell ref="E186:F186"/>
    <mergeCell ref="E177:F177"/>
    <mergeCell ref="E178:F178"/>
    <mergeCell ref="E179:F179"/>
    <mergeCell ref="E180:F180"/>
    <mergeCell ref="E181:F181"/>
    <mergeCell ref="E172:F172"/>
    <mergeCell ref="E173:F173"/>
    <mergeCell ref="E174:F174"/>
    <mergeCell ref="E175:F175"/>
    <mergeCell ref="E176:F176"/>
    <mergeCell ref="E167:F167"/>
    <mergeCell ref="E168:F168"/>
    <mergeCell ref="E169:F169"/>
    <mergeCell ref="E170:F170"/>
    <mergeCell ref="E171:F171"/>
    <mergeCell ref="E162:F162"/>
    <mergeCell ref="E163:F163"/>
    <mergeCell ref="E164:F164"/>
    <mergeCell ref="E165:F165"/>
    <mergeCell ref="E166:F166"/>
    <mergeCell ref="E157:F157"/>
    <mergeCell ref="E158:F158"/>
    <mergeCell ref="E159:F159"/>
    <mergeCell ref="E160:F160"/>
    <mergeCell ref="E161:F161"/>
    <mergeCell ref="E152:F152"/>
    <mergeCell ref="E153:F153"/>
    <mergeCell ref="E154:F154"/>
    <mergeCell ref="E155:F155"/>
    <mergeCell ref="E156:F156"/>
    <mergeCell ref="E147:F147"/>
    <mergeCell ref="E148:F148"/>
    <mergeCell ref="E149:F149"/>
    <mergeCell ref="E150:F150"/>
    <mergeCell ref="E151:F151"/>
    <mergeCell ref="E142:F142"/>
    <mergeCell ref="E143:F143"/>
    <mergeCell ref="E144:F144"/>
    <mergeCell ref="E145:F145"/>
    <mergeCell ref="E146:F146"/>
    <mergeCell ref="E137:F137"/>
    <mergeCell ref="E138:F138"/>
    <mergeCell ref="E139:F139"/>
    <mergeCell ref="E140:F140"/>
    <mergeCell ref="E141:F141"/>
    <mergeCell ref="E132:F132"/>
    <mergeCell ref="E133:F133"/>
    <mergeCell ref="E134:F134"/>
    <mergeCell ref="E135:F135"/>
    <mergeCell ref="E136:F136"/>
    <mergeCell ref="E127:F127"/>
    <mergeCell ref="E128:F128"/>
    <mergeCell ref="E129:F129"/>
    <mergeCell ref="E130:F130"/>
    <mergeCell ref="E131:F131"/>
    <mergeCell ref="E122:F122"/>
    <mergeCell ref="E123:F123"/>
    <mergeCell ref="E124:F124"/>
    <mergeCell ref="E125:F125"/>
    <mergeCell ref="E126:F126"/>
    <mergeCell ref="E117:F117"/>
    <mergeCell ref="E118:F118"/>
    <mergeCell ref="E119:F119"/>
    <mergeCell ref="E120:F120"/>
    <mergeCell ref="E121:F121"/>
    <mergeCell ref="E112:F112"/>
    <mergeCell ref="E113:F113"/>
    <mergeCell ref="E114:F114"/>
    <mergeCell ref="E115:F115"/>
    <mergeCell ref="E116:F116"/>
    <mergeCell ref="E108:F108"/>
    <mergeCell ref="E109:F109"/>
    <mergeCell ref="E110:F110"/>
    <mergeCell ref="E111:F111"/>
    <mergeCell ref="E102:F102"/>
    <mergeCell ref="E103:F103"/>
    <mergeCell ref="E104:F104"/>
    <mergeCell ref="E105:F105"/>
    <mergeCell ref="E106:F106"/>
    <mergeCell ref="E99:F99"/>
    <mergeCell ref="E100:F100"/>
    <mergeCell ref="E101:F101"/>
    <mergeCell ref="E92:F92"/>
    <mergeCell ref="E93:F93"/>
    <mergeCell ref="E94:F94"/>
    <mergeCell ref="E95:F95"/>
    <mergeCell ref="E96:F96"/>
    <mergeCell ref="E107:F107"/>
    <mergeCell ref="C15:G15"/>
    <mergeCell ref="C16:G16"/>
    <mergeCell ref="C73:G73"/>
    <mergeCell ref="A213:J213"/>
    <mergeCell ref="C75:G75"/>
    <mergeCell ref="H70:H72"/>
    <mergeCell ref="B70:B72"/>
    <mergeCell ref="A68:J68"/>
    <mergeCell ref="E77:F77"/>
    <mergeCell ref="E78:F78"/>
    <mergeCell ref="E79:F79"/>
    <mergeCell ref="E80:F80"/>
    <mergeCell ref="E81:F81"/>
    <mergeCell ref="E87:F87"/>
    <mergeCell ref="E88:F88"/>
    <mergeCell ref="E89:F89"/>
    <mergeCell ref="E90:F90"/>
    <mergeCell ref="E91:F91"/>
    <mergeCell ref="E82:F82"/>
    <mergeCell ref="E83:F83"/>
    <mergeCell ref="E84:F84"/>
    <mergeCell ref="E85:F85"/>
    <mergeCell ref="E86:F86"/>
    <mergeCell ref="E97:F97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B256:D256"/>
    <mergeCell ref="C222:G222"/>
    <mergeCell ref="C232:G232"/>
    <mergeCell ref="C233:G233"/>
    <mergeCell ref="B252:D252"/>
    <mergeCell ref="B255:D255"/>
    <mergeCell ref="C237:G237"/>
    <mergeCell ref="C239:G239"/>
    <mergeCell ref="H215:H217"/>
    <mergeCell ref="C215:G217"/>
    <mergeCell ref="C218:G218"/>
    <mergeCell ref="C219:G219"/>
    <mergeCell ref="C220:G220"/>
    <mergeCell ref="B253:D253"/>
    <mergeCell ref="C238:G238"/>
    <mergeCell ref="D240:G240"/>
    <mergeCell ref="B215:B217"/>
    <mergeCell ref="C221:G221"/>
    <mergeCell ref="D245:G245"/>
    <mergeCell ref="D246:G246"/>
    <mergeCell ref="D242:G242"/>
    <mergeCell ref="D243:G243"/>
    <mergeCell ref="D244:G244"/>
    <mergeCell ref="D223:G223"/>
    <mergeCell ref="D247:G247"/>
    <mergeCell ref="D248:G248"/>
    <mergeCell ref="D249:G249"/>
    <mergeCell ref="J70:J72"/>
    <mergeCell ref="I70:I72"/>
    <mergeCell ref="A70:A72"/>
    <mergeCell ref="C74:G74"/>
    <mergeCell ref="C70:G72"/>
    <mergeCell ref="E76:F76"/>
    <mergeCell ref="I215:I217"/>
    <mergeCell ref="C211:G211"/>
    <mergeCell ref="A215:A217"/>
    <mergeCell ref="J215:J217"/>
    <mergeCell ref="D224:G224"/>
    <mergeCell ref="D225:G225"/>
    <mergeCell ref="D226:G226"/>
    <mergeCell ref="D227:G227"/>
    <mergeCell ref="D228:G228"/>
    <mergeCell ref="D229:G229"/>
    <mergeCell ref="D230:G230"/>
    <mergeCell ref="D241:G241"/>
    <mergeCell ref="D234:G234"/>
    <mergeCell ref="D235:G235"/>
    <mergeCell ref="E98:F98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66" max="16383" man="1"/>
    <brk id="2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1</cp:lastModifiedBy>
  <dcterms:created xsi:type="dcterms:W3CDTF">2009-02-13T09:10:05Z</dcterms:created>
  <dcterms:modified xsi:type="dcterms:W3CDTF">2017-06-30T13:40:17Z</dcterms:modified>
</cp:coreProperties>
</file>