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0" i="1"/>
  <c r="K60"/>
  <c r="J60"/>
  <c r="K59"/>
  <c r="K58"/>
  <c r="L57"/>
  <c r="K57"/>
  <c r="J57"/>
  <c r="K56"/>
  <c r="K55"/>
  <c r="L54"/>
  <c r="K54"/>
  <c r="J54"/>
  <c r="K53"/>
  <c r="K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183"/>
  <c r="K183"/>
  <c r="J183"/>
  <c r="K182"/>
  <c r="K181"/>
  <c r="K180"/>
  <c r="K179"/>
  <c r="L178"/>
  <c r="K178"/>
  <c r="J178"/>
  <c r="K177"/>
  <c r="K176"/>
  <c r="K175"/>
  <c r="K174"/>
  <c r="K173"/>
  <c r="L172"/>
  <c r="K172"/>
  <c r="J172"/>
  <c r="K171"/>
  <c r="K170"/>
  <c r="K169"/>
  <c r="L168"/>
  <c r="K168"/>
  <c r="J168"/>
  <c r="K167"/>
  <c r="K166"/>
  <c r="K165"/>
  <c r="L164"/>
  <c r="K164"/>
  <c r="J164"/>
  <c r="K163"/>
  <c r="K162"/>
  <c r="K161"/>
  <c r="L160"/>
  <c r="K160"/>
  <c r="J160"/>
  <c r="K159"/>
  <c r="K158"/>
  <c r="K157"/>
  <c r="L156"/>
  <c r="K156"/>
  <c r="J156"/>
  <c r="K155"/>
  <c r="K154"/>
  <c r="K153"/>
  <c r="L152"/>
  <c r="K152"/>
  <c r="J152"/>
  <c r="K151"/>
  <c r="K150"/>
  <c r="K149"/>
  <c r="L148"/>
  <c r="K148"/>
  <c r="J148"/>
  <c r="K147"/>
  <c r="K146"/>
  <c r="K145"/>
  <c r="L144"/>
  <c r="K144"/>
  <c r="J144"/>
  <c r="K143"/>
  <c r="K142"/>
  <c r="K141"/>
  <c r="L140"/>
  <c r="K140"/>
  <c r="J140"/>
  <c r="K139"/>
  <c r="K138"/>
  <c r="K137"/>
  <c r="L136"/>
  <c r="K136"/>
  <c r="J136"/>
  <c r="K135"/>
  <c r="K134"/>
  <c r="K133"/>
  <c r="L132"/>
  <c r="K132"/>
  <c r="J132"/>
  <c r="K131"/>
  <c r="K130"/>
  <c r="K129"/>
  <c r="K128"/>
  <c r="L127"/>
  <c r="K127"/>
  <c r="J127"/>
  <c r="K126"/>
  <c r="K125"/>
  <c r="K124"/>
  <c r="K123"/>
  <c r="K122"/>
  <c r="L121"/>
  <c r="K121"/>
  <c r="J121"/>
  <c r="K120"/>
  <c r="K119"/>
  <c r="K118"/>
  <c r="L117"/>
  <c r="K117"/>
  <c r="J117"/>
  <c r="K116"/>
  <c r="K115"/>
  <c r="K114"/>
  <c r="L113"/>
  <c r="K113"/>
  <c r="J113"/>
  <c r="K112"/>
  <c r="K111"/>
  <c r="K110"/>
  <c r="L109"/>
  <c r="K109"/>
  <c r="J109"/>
  <c r="K108"/>
  <c r="K107"/>
  <c r="K106"/>
  <c r="L105"/>
  <c r="K105"/>
  <c r="J105"/>
  <c r="K104"/>
  <c r="K103"/>
  <c r="K102"/>
  <c r="L101"/>
  <c r="K101"/>
  <c r="J101"/>
  <c r="K100"/>
  <c r="K99"/>
  <c r="K98"/>
  <c r="L97"/>
  <c r="K97"/>
  <c r="J97"/>
  <c r="K96"/>
  <c r="K95"/>
  <c r="K94"/>
  <c r="L93"/>
  <c r="K93"/>
  <c r="J93"/>
  <c r="K92"/>
  <c r="K91"/>
  <c r="K90"/>
  <c r="K89"/>
  <c r="K88"/>
  <c r="L87"/>
  <c r="K87"/>
  <c r="J87"/>
  <c r="K86"/>
  <c r="K85"/>
  <c r="K84"/>
  <c r="K83"/>
  <c r="K82"/>
  <c r="L81"/>
  <c r="K81"/>
  <c r="J81"/>
  <c r="K80"/>
  <c r="K79"/>
  <c r="K78"/>
  <c r="K77"/>
  <c r="L76"/>
  <c r="K76"/>
  <c r="J76"/>
  <c r="K75"/>
  <c r="K74"/>
  <c r="K73"/>
  <c r="K72"/>
  <c r="K71"/>
  <c r="L207"/>
  <c r="K207"/>
  <c r="J207"/>
  <c r="K206"/>
  <c r="K205"/>
  <c r="K204"/>
  <c r="L203"/>
  <c r="K203"/>
  <c r="J203"/>
  <c r="L202"/>
  <c r="K202"/>
  <c r="J202"/>
  <c r="K201"/>
  <c r="K200"/>
  <c r="K199"/>
  <c r="K198"/>
  <c r="L220"/>
  <c r="K220"/>
  <c r="K219"/>
  <c r="K218"/>
  <c r="K217"/>
  <c r="L224"/>
  <c r="K224"/>
  <c r="K223"/>
  <c r="K222"/>
  <c r="K221"/>
  <c r="J215"/>
  <c r="J216"/>
  <c r="J214"/>
  <c r="J194" s="1"/>
  <c r="J212"/>
  <c r="I186"/>
  <c r="H194"/>
  <c r="H186" s="1"/>
  <c r="I194"/>
  <c r="K211"/>
  <c r="K212"/>
  <c r="L212"/>
</calcChain>
</file>

<file path=xl/sharedStrings.xml><?xml version="1.0" encoding="utf-8"?>
<sst xmlns="http://schemas.openxmlformats.org/spreadsheetml/2006/main" count="1163" uniqueCount="417">
  <si>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</si>
  <si>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</si>
  <si>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</si>
  <si>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</si>
  <si>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</si>
  <si>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</si>
  <si>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</si>
  <si>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</si>
  <si>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</si>
  <si>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</si>
  <si>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</si>
  <si>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</si>
  <si>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</si>
  <si>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</si>
  <si>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</si>
  <si>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</si>
  <si>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</si>
  <si>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</si>
  <si>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</si>
  <si>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</si>
  <si>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</si>
  <si>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</si>
  <si>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</si>
  <si>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</si>
  <si>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</si>
  <si>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</si>
  <si>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</si>
  <si>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</si>
  <si>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</si>
  <si>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</si>
  <si>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</si>
  <si>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</si>
  <si>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</si>
  <si>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</si>
  <si>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</si>
  <si>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</si>
  <si>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</si>
  <si>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</si>
  <si>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</si>
  <si>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</si>
  <si>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</si>
  <si>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</si>
  <si>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</si>
  <si>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</si>
  <si>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</si>
  <si>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</si>
  <si>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</si>
  <si>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</si>
  <si>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</si>
  <si>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</si>
  <si>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</si>
  <si>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</si>
  <si>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</si>
  <si>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</si>
  <si>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</si>
  <si>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</si>
  <si>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</si>
  <si>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</si>
  <si>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</si>
  <si>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</si>
  <si>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</si>
  <si>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</si>
  <si>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марта 2018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</si>
  <si>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</si>
  <si>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</si>
  <si>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</si>
  <si>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</si>
  <si>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</si>
  <si>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</si>
  <si>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01.03.2018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</si>
  <si>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</si>
  <si>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</si>
  <si>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</si>
  <si>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</si>
  <si>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</si>
  <si>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</si>
  <si>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</si>
  <si>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</si>
  <si>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</si>
  <si>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</si>
  <si>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</si>
  <si>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</si>
  <si>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</si>
  <si>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</si>
  <si>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</si>
  <si>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</si>
  <si>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</si>
  <si>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</si>
  <si>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</si>
  <si>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</si>
  <si>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</si>
  <si>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</si>
  <si>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</si>
  <si>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</si>
  <si>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</si>
  <si>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</si>
  <si>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</si>
  <si>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</si>
  <si>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</si>
  <si>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</si>
  <si>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</si>
  <si>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</si>
  <si>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</si>
  <si>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</si>
  <si>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</si>
  <si>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</si>
  <si>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</si>
  <si>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</si>
  <si>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Погашение бюджетами сельских поселений кредитов от кредитных организаций в валюте Российской Федерации</t>
  </si>
  <si>
    <t>01020000100000810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</si>
  <si>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</si>
  <si>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</si>
  <si>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</si>
  <si>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</si>
  <si>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</si>
  <si>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</si>
  <si>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</si>
  <si>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</si>
  <si>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</si>
  <si>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</si>
  <si>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</si>
  <si>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</si>
  <si>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</si>
  <si>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</si>
  <si>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</si>
  <si>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</si>
  <si>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</si>
  <si>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</si>
  <si>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</si>
  <si>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</si>
  <si>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</si>
  <si>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</si>
  <si>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</si>
  <si>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</si>
  <si>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</si>
  <si>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</si>
  <si>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</si>
  <si>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</si>
  <si>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</si>
  <si>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</si>
  <si>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</si>
  <si>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</si>
  <si>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</si>
  <si>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</si>
  <si>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</si>
  <si>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</si>
  <si>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</si>
  <si>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</si>
  <si>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</si>
  <si>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</si>
  <si>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</si>
  <si>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</si>
  <si>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</si>
  <si>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</si>
  <si>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</si>
  <si>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</si>
  <si>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</si>
  <si>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</si>
  <si>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</si>
  <si>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</si>
  <si>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</si>
  <si>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</si>
  <si>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</si>
  <si>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</si>
  <si>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</si>
  <si>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</si>
  <si>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</si>
  <si>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</si>
  <si>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</si>
  <si>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</si>
  <si>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</si>
  <si>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</si>
  <si>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Содержание автомобильных дорог общего пользования местного значения</t>
  </si>
  <si>
    <t>i5_80304090301129030000</t>
  </si>
  <si>
    <t>0301129030</t>
  </si>
  <si>
    <t>i6_80304090301129030200</t>
  </si>
  <si>
    <t>i6_80304090301129030240</t>
  </si>
  <si>
    <t>Оформление прав собственности на улично-дорожную сеть общего пользования местного значения и земельные участки под ними</t>
  </si>
  <si>
    <t>i5_80304090301229040000</t>
  </si>
  <si>
    <t>0301229040</t>
  </si>
  <si>
    <t>i6_80304090301229040200</t>
  </si>
  <si>
    <t>i6_80304090301229040240</t>
  </si>
  <si>
    <t>Оформление прав собственности на улично-дорожную сеть общего пользования местного значения и земельные участки под ними (обл.субсидия прошлых лет)</t>
  </si>
  <si>
    <t>i5_80304090301271520000</t>
  </si>
  <si>
    <t>0301271520</t>
  </si>
  <si>
    <t>i6_80304090301271520200</t>
  </si>
  <si>
    <t>i6_80304090301271520240</t>
  </si>
  <si>
    <t>Безопасность дорожного движения</t>
  </si>
  <si>
    <t>i5_80304090301329050000</t>
  </si>
  <si>
    <t>0301329050</t>
  </si>
  <si>
    <t>i6_80304090301329050200</t>
  </si>
  <si>
    <t>i6_80304090301329050240</t>
  </si>
  <si>
    <t>Ремонт автомобильных дорог общего пользования местного значения (средства бюджета поселения)</t>
  </si>
  <si>
    <t>i5_80304090302129010000</t>
  </si>
  <si>
    <t>0302129010</t>
  </si>
  <si>
    <t>i6_80304090302129010200</t>
  </si>
  <si>
    <t>i6_80304090302129010240</t>
  </si>
  <si>
    <t>Ремонт автомобильных дорог общего пользования местного значения (субсидия)</t>
  </si>
  <si>
    <t>i5_80304090302171520000</t>
  </si>
  <si>
    <t>0302171520</t>
  </si>
  <si>
    <t>i6_80304090302171520200</t>
  </si>
  <si>
    <t>i6_80304090302171520240</t>
  </si>
  <si>
    <t>Софинансирование на ремонт автомобильных дорог общего пользования местного значения</t>
  </si>
  <si>
    <t>i5_803040903021S1520000</t>
  </si>
  <si>
    <t>03021S1520</t>
  </si>
  <si>
    <t>i6_803040903021S1520200</t>
  </si>
  <si>
    <t>i6_803040903021S1520240</t>
  </si>
  <si>
    <t>Текущий ремонт автомобильных дорог общего пользования местного значения (ямочный ремонт)</t>
  </si>
  <si>
    <t>i5_80304090302229020000</t>
  </si>
  <si>
    <t>0302229020</t>
  </si>
  <si>
    <t>i6_80304090302229020200</t>
  </si>
  <si>
    <t>i6_80304090302229020240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</si>
  <si>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</si>
  <si>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</si>
  <si>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</si>
  <si>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</si>
  <si>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</si>
  <si>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</si>
  <si>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</si>
  <si>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</si>
  <si>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</si>
  <si>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</si>
  <si>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</si>
  <si>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</si>
  <si>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</si>
  <si>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</si>
  <si>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</si>
  <si>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</si>
  <si>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</si>
  <si>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</si>
  <si>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Благоустройство территорий общего пользования (средства бюджета поселения)</t>
  </si>
  <si>
    <t>i5_803050301001L5550000</t>
  </si>
  <si>
    <t>01001L5550</t>
  </si>
  <si>
    <t>i6_803050301001L5550200</t>
  </si>
  <si>
    <t>i6_803050301001L5550240</t>
  </si>
  <si>
    <t>Благоустройство дворовых территорий многоквартирных домов Административного центра Батецкого</t>
  </si>
  <si>
    <t>i5_803050301002L5550000</t>
  </si>
  <si>
    <t>01002L5550</t>
  </si>
  <si>
    <t>i6_803050301002L5550200</t>
  </si>
  <si>
    <t>i6_803050301002L5550240</t>
  </si>
  <si>
    <t>Уличное освещение</t>
  </si>
  <si>
    <t>i5_80305030301429210000</t>
  </si>
  <si>
    <t>0301429210</t>
  </si>
  <si>
    <t>i6_80305030301429210200</t>
  </si>
  <si>
    <t>i6_80305030301429210240</t>
  </si>
  <si>
    <t>Приобретение контейнеров для сбора ТБО</t>
  </si>
  <si>
    <t>i5_80305030405129230000</t>
  </si>
  <si>
    <t>0405129230</t>
  </si>
  <si>
    <t>i6_80305030405129230200</t>
  </si>
  <si>
    <t>i6_80305030405129230240</t>
  </si>
  <si>
    <t>Мероприятия по организации и содержанию мест захоронения</t>
  </si>
  <si>
    <t>i5_80305030501129230000</t>
  </si>
  <si>
    <t>0501129230</t>
  </si>
  <si>
    <t>i6_80305030501129230200</t>
  </si>
  <si>
    <t>i6_80305030501129230240</t>
  </si>
  <si>
    <t>Мероприятия по удалению сухостойных,больных и аварийных деревьев</t>
  </si>
  <si>
    <t>i5_80305030501229231000</t>
  </si>
  <si>
    <t>0501229231</t>
  </si>
  <si>
    <t>i6_80305030501229231200</t>
  </si>
  <si>
    <t>i6_80305030501229231240</t>
  </si>
  <si>
    <t>Анализ воды в местах купания</t>
  </si>
  <si>
    <t>i5_80305030501229232000</t>
  </si>
  <si>
    <t>0501229232</t>
  </si>
  <si>
    <t>i6_80305030501229232200</t>
  </si>
  <si>
    <t>i6_80305030501229232240</t>
  </si>
  <si>
    <t>Прочие мероприятия по благоустройству поселения</t>
  </si>
  <si>
    <t>i5_80305030501229233000</t>
  </si>
  <si>
    <t>0501229233</t>
  </si>
  <si>
    <t>i6_80305030501229233200</t>
  </si>
  <si>
    <t>i6_80305030501229233240</t>
  </si>
  <si>
    <t>Приобретение косилок</t>
  </si>
  <si>
    <t>i5_80305030501229234000</t>
  </si>
  <si>
    <t>0501229234</t>
  </si>
  <si>
    <t>i6_80305030501229234200</t>
  </si>
  <si>
    <t>i6_80305030501229234240</t>
  </si>
  <si>
    <t>Мероприятия по санитарной очистке территории сельского поселения</t>
  </si>
  <si>
    <t>i5_80305030501229235000</t>
  </si>
  <si>
    <t>0501229235</t>
  </si>
  <si>
    <t>i6_80305030501229235200</t>
  </si>
  <si>
    <t>i6_80305030501229235240</t>
  </si>
  <si>
    <t>Строительство детских спортивно-игровых площадок</t>
  </si>
  <si>
    <t>i5_80305030502129230000</t>
  </si>
  <si>
    <t>0502129230</t>
  </si>
  <si>
    <t>i6_80305030502129230200</t>
  </si>
  <si>
    <t>i6_80305030502129230240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</si>
  <si>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</si>
  <si>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</si>
  <si>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</si>
  <si>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</si>
  <si>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</si>
  <si>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</si>
  <si>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</si>
  <si>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</si>
  <si>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</si>
  <si>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</si>
  <si>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</si>
  <si>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</si>
  <si>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</si>
  <si>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</si>
  <si>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</si>
  <si>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</si>
  <si>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</si>
  <si>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</si>
  <si>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</si>
  <si>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</si>
  <si>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</si>
  <si>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</si>
  <si>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</si>
  <si>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</si>
  <si>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</si>
  <si>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</si>
  <si>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</si>
  <si>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</si>
  <si>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</si>
  <si>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</si>
  <si>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</si>
  <si>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</si>
  <si>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</si>
  <si>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</si>
  <si>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</si>
  <si>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</si>
  <si>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</si>
  <si>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</si>
  <si>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</si>
  <si>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</si>
  <si>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</si>
  <si>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</si>
  <si>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</si>
  <si>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</si>
  <si>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</si>
  <si>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</si>
  <si>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</si>
  <si>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</si>
  <si>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</si>
  <si>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</si>
  <si>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</si>
  <si>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</si>
  <si>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</si>
  <si>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</si>
  <si>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</si>
  <si>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</si>
  <si>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</si>
  <si>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</si>
  <si>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</si>
  <si>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</si>
  <si>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</si>
  <si>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</si>
  <si>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</si>
  <si>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</si>
  <si>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</si>
  <si>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</si>
  <si>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</si>
  <si>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</si>
  <si>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</si>
  <si>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</si>
  <si>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</si>
  <si>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</si>
  <si>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</si>
  <si>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</si>
  <si>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</si>
  <si>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</si>
  <si>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</si>
  <si>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</si>
  <si>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</si>
  <si>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</si>
  <si>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</si>
  <si>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</si>
  <si>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</si>
  <si>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</si>
  <si>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</si>
  <si>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</si>
  <si>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</si>
  <si>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</si>
  <si>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</si>
  <si>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</si>
  <si>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</si>
  <si>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</si>
  <si>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</si>
  <si>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</si>
  <si>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</si>
  <si>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</si>
  <si>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</si>
  <si>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</si>
  <si>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</si>
  <si>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</si>
  <si>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</si>
  <si>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i1_89200000000000000000</t>
  </si>
  <si>
    <t>БЕЗВОЗМЕЗДНЫЕ ПОСТУПЛЕНИЯ</t>
  </si>
  <si>
    <t>20000000000000000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</si>
  <si>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</si>
  <si>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</si>
  <si>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</si>
  <si>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</si>
  <si>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</si>
  <si>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</si>
  <si>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</si>
  <si>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</si>
  <si>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</si>
  <si>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</si>
  <si>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</si>
  <si>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</si>
  <si>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</si>
  <si>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</si>
  <si>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</si>
  <si>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</si>
  <si>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</si>
  <si>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</si>
  <si>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</si>
  <si>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</si>
  <si>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</si>
  <si>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</si>
  <si>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i2_89221900000000000000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</si>
  <si>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</si>
  <si>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21900000100000151</t>
  </si>
  <si>
    <t>i2_89221900000100000151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</si>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</sst>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40"/>
  <sheetViews>
    <sheetView tabSelected="1" topLeftCell="A8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8" t="s">
        <v>36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92" t="s">
        <v>62</v>
      </c>
      <c r="C3" s="192"/>
      <c r="D3" s="192"/>
      <c r="E3" s="22"/>
      <c r="F3" s="22"/>
      <c r="G3" s="193"/>
      <c r="H3" s="193"/>
      <c r="I3" s="32" t="s">
        <v>22</v>
      </c>
      <c r="J3" s="131">
        <v>43160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90" t="s">
        <v>64</v>
      </c>
      <c r="C5" s="190"/>
      <c r="D5" s="190"/>
      <c r="E5" s="190"/>
      <c r="F5" s="190"/>
      <c r="G5" s="190"/>
      <c r="H5" s="190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91" t="s">
        <v>61</v>
      </c>
      <c r="C6" s="191"/>
      <c r="D6" s="191"/>
      <c r="E6" s="191"/>
      <c r="F6" s="191"/>
      <c r="G6" s="191"/>
      <c r="H6" s="191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3" t="s">
        <v>39</v>
      </c>
      <c r="B11" s="153" t="s">
        <v>40</v>
      </c>
      <c r="C11" s="159" t="s">
        <v>41</v>
      </c>
      <c r="D11" s="160"/>
      <c r="E11" s="160"/>
      <c r="F11" s="160"/>
      <c r="G11" s="161"/>
      <c r="H11" s="153" t="s">
        <v>42</v>
      </c>
      <c r="I11" s="153" t="s">
        <v>23</v>
      </c>
      <c r="J11" s="153" t="s">
        <v>43</v>
      </c>
      <c r="K11" s="114"/>
    </row>
    <row r="12" spans="1:12">
      <c r="A12" s="154"/>
      <c r="B12" s="154"/>
      <c r="C12" s="162"/>
      <c r="D12" s="163"/>
      <c r="E12" s="163"/>
      <c r="F12" s="163"/>
      <c r="G12" s="164"/>
      <c r="H12" s="154"/>
      <c r="I12" s="154"/>
      <c r="J12" s="154"/>
      <c r="K12" s="114"/>
    </row>
    <row r="13" spans="1:12">
      <c r="A13" s="155"/>
      <c r="B13" s="155"/>
      <c r="C13" s="165"/>
      <c r="D13" s="166"/>
      <c r="E13" s="166"/>
      <c r="F13" s="166"/>
      <c r="G13" s="167"/>
      <c r="H13" s="155"/>
      <c r="I13" s="155"/>
      <c r="J13" s="155"/>
      <c r="K13" s="114"/>
    </row>
    <row r="14" spans="1:12" ht="13.5" thickBot="1">
      <c r="A14" s="70">
        <v>1</v>
      </c>
      <c r="B14" s="12">
        <v>2</v>
      </c>
      <c r="C14" s="182">
        <v>3</v>
      </c>
      <c r="D14" s="183"/>
      <c r="E14" s="183"/>
      <c r="F14" s="183"/>
      <c r="G14" s="184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7976014.3799999999</v>
      </c>
      <c r="I15" s="52">
        <v>317015.06</v>
      </c>
      <c r="J15" s="105">
        <v>7659776.1900000004</v>
      </c>
    </row>
    <row r="16" spans="1:12">
      <c r="A16" s="72" t="s">
        <v>4</v>
      </c>
      <c r="B16" s="50"/>
      <c r="C16" s="195"/>
      <c r="D16" s="196"/>
      <c r="E16" s="196"/>
      <c r="F16" s="196"/>
      <c r="G16" s="197"/>
      <c r="H16" s="56"/>
      <c r="I16" s="57"/>
      <c r="J16" s="58"/>
    </row>
    <row r="17" spans="1:12">
      <c r="A17" s="100" t="s">
        <v>309</v>
      </c>
      <c r="B17" s="101" t="s">
        <v>6</v>
      </c>
      <c r="C17" s="102" t="s">
        <v>310</v>
      </c>
      <c r="D17" s="168" t="s">
        <v>311</v>
      </c>
      <c r="E17" s="210"/>
      <c r="F17" s="210"/>
      <c r="G17" s="211"/>
      <c r="H17" s="97">
        <v>2071414.38</v>
      </c>
      <c r="I17" s="103">
        <v>229319.27</v>
      </c>
      <c r="J17" s="104">
        <v>1842095.11</v>
      </c>
      <c r="K17" s="119" t="str">
        <f t="shared" ref="K17:K60" si="0">C17 &amp; D17 &amp; G17</f>
        <v>10000000000000000000</v>
      </c>
      <c r="L17" s="106" t="s">
        <v>312</v>
      </c>
    </row>
    <row r="18" spans="1:12">
      <c r="A18" s="100" t="s">
        <v>313</v>
      </c>
      <c r="B18" s="101" t="s">
        <v>6</v>
      </c>
      <c r="C18" s="102" t="s">
        <v>310</v>
      </c>
      <c r="D18" s="168" t="s">
        <v>314</v>
      </c>
      <c r="E18" s="210"/>
      <c r="F18" s="210"/>
      <c r="G18" s="211"/>
      <c r="H18" s="97">
        <v>2071414.38</v>
      </c>
      <c r="I18" s="103">
        <v>229319.27</v>
      </c>
      <c r="J18" s="104">
        <v>1842095.11</v>
      </c>
      <c r="K18" s="119" t="str">
        <f t="shared" si="0"/>
        <v>10010000000000000000</v>
      </c>
      <c r="L18" s="106" t="s">
        <v>315</v>
      </c>
    </row>
    <row r="19" spans="1:12" ht="22.5">
      <c r="A19" s="100" t="s">
        <v>316</v>
      </c>
      <c r="B19" s="101" t="s">
        <v>6</v>
      </c>
      <c r="C19" s="102" t="s">
        <v>310</v>
      </c>
      <c r="D19" s="168" t="s">
        <v>317</v>
      </c>
      <c r="E19" s="210"/>
      <c r="F19" s="210"/>
      <c r="G19" s="211"/>
      <c r="H19" s="97">
        <v>2071414.38</v>
      </c>
      <c r="I19" s="103">
        <v>229319.27</v>
      </c>
      <c r="J19" s="104">
        <v>1842095.11</v>
      </c>
      <c r="K19" s="119" t="str">
        <f t="shared" si="0"/>
        <v>10010300000000000000</v>
      </c>
      <c r="L19" s="106" t="s">
        <v>318</v>
      </c>
    </row>
    <row r="20" spans="1:12" ht="22.5">
      <c r="A20" s="100" t="s">
        <v>319</v>
      </c>
      <c r="B20" s="101" t="s">
        <v>6</v>
      </c>
      <c r="C20" s="102" t="s">
        <v>310</v>
      </c>
      <c r="D20" s="168" t="s">
        <v>320</v>
      </c>
      <c r="E20" s="210"/>
      <c r="F20" s="210"/>
      <c r="G20" s="211"/>
      <c r="H20" s="97">
        <v>2071414.38</v>
      </c>
      <c r="I20" s="103">
        <v>229319.27</v>
      </c>
      <c r="J20" s="104">
        <v>1842095.11</v>
      </c>
      <c r="K20" s="119" t="str">
        <f t="shared" si="0"/>
        <v>10010302000010000110</v>
      </c>
      <c r="L20" s="106" t="s">
        <v>321</v>
      </c>
    </row>
    <row r="21" spans="1:12" s="85" customFormat="1" ht="56.25">
      <c r="A21" s="80" t="s">
        <v>322</v>
      </c>
      <c r="B21" s="79" t="s">
        <v>6</v>
      </c>
      <c r="C21" s="122" t="s">
        <v>310</v>
      </c>
      <c r="D21" s="201" t="s">
        <v>323</v>
      </c>
      <c r="E21" s="202"/>
      <c r="F21" s="202"/>
      <c r="G21" s="203"/>
      <c r="H21" s="81">
        <v>772665.06</v>
      </c>
      <c r="I21" s="82">
        <v>96071.39</v>
      </c>
      <c r="J21" s="83">
        <f>IF(IF(H21="",0,H21)=0,0,(IF(H21&gt;0,IF(I21&gt;H21,0,H21-I21),IF(I21&gt;H21,H21-I21,0))))</f>
        <v>676593.67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324</v>
      </c>
      <c r="B22" s="79" t="s">
        <v>6</v>
      </c>
      <c r="C22" s="122" t="s">
        <v>310</v>
      </c>
      <c r="D22" s="201" t="s">
        <v>325</v>
      </c>
      <c r="E22" s="202"/>
      <c r="F22" s="202"/>
      <c r="G22" s="203"/>
      <c r="H22" s="81">
        <v>5929.94</v>
      </c>
      <c r="I22" s="82">
        <v>518.61</v>
      </c>
      <c r="J22" s="83">
        <f>IF(IF(H22="",0,H22)=0,0,(IF(H22&gt;0,IF(I22&gt;H22,0,H22-I22),IF(I22&gt;H22,H22-I22,0))))</f>
        <v>5411.33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326</v>
      </c>
      <c r="B23" s="79" t="s">
        <v>6</v>
      </c>
      <c r="C23" s="122" t="s">
        <v>310</v>
      </c>
      <c r="D23" s="201" t="s">
        <v>327</v>
      </c>
      <c r="E23" s="202"/>
      <c r="F23" s="202"/>
      <c r="G23" s="203"/>
      <c r="H23" s="81">
        <v>1412305.9</v>
      </c>
      <c r="I23" s="82">
        <v>156716.15</v>
      </c>
      <c r="J23" s="83">
        <f>IF(IF(H23="",0,H23)=0,0,(IF(H23&gt;0,IF(I23&gt;H23,0,H23-I23),IF(I23&gt;H23,H23-I23,0))))</f>
        <v>1255589.75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328</v>
      </c>
      <c r="B24" s="79" t="s">
        <v>6</v>
      </c>
      <c r="C24" s="122" t="s">
        <v>310</v>
      </c>
      <c r="D24" s="201" t="s">
        <v>329</v>
      </c>
      <c r="E24" s="202"/>
      <c r="F24" s="202"/>
      <c r="G24" s="203"/>
      <c r="H24" s="81">
        <v>-119486.52</v>
      </c>
      <c r="I24" s="82">
        <v>-23986.880000000001</v>
      </c>
      <c r="J24" s="83">
        <f>IF(IF(H24="",0,H24)=0,0,(IF(H24&gt;0,IF(I24&gt;H24,0,H24-I24),IF(I24&gt;H24,H24-I24,0))))</f>
        <v>-95499.64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330</v>
      </c>
      <c r="B25" s="101" t="s">
        <v>6</v>
      </c>
      <c r="C25" s="102" t="s">
        <v>331</v>
      </c>
      <c r="D25" s="168" t="s">
        <v>311</v>
      </c>
      <c r="E25" s="210"/>
      <c r="F25" s="210"/>
      <c r="G25" s="211"/>
      <c r="H25" s="97">
        <v>3092300</v>
      </c>
      <c r="I25" s="103">
        <v>71313.58</v>
      </c>
      <c r="J25" s="104">
        <v>3020986.42</v>
      </c>
      <c r="K25" s="119" t="str">
        <f t="shared" si="0"/>
        <v>18200000000000000000</v>
      </c>
      <c r="L25" s="106" t="s">
        <v>332</v>
      </c>
    </row>
    <row r="26" spans="1:12">
      <c r="A26" s="100" t="s">
        <v>313</v>
      </c>
      <c r="B26" s="101" t="s">
        <v>6</v>
      </c>
      <c r="C26" s="102" t="s">
        <v>331</v>
      </c>
      <c r="D26" s="168" t="s">
        <v>314</v>
      </c>
      <c r="E26" s="210"/>
      <c r="F26" s="210"/>
      <c r="G26" s="211"/>
      <c r="H26" s="97">
        <v>3092300</v>
      </c>
      <c r="I26" s="103">
        <v>71313.58</v>
      </c>
      <c r="J26" s="104">
        <v>3020986.42</v>
      </c>
      <c r="K26" s="119" t="str">
        <f t="shared" si="0"/>
        <v>18210000000000000000</v>
      </c>
      <c r="L26" s="106" t="s">
        <v>333</v>
      </c>
    </row>
    <row r="27" spans="1:12">
      <c r="A27" s="100" t="s">
        <v>334</v>
      </c>
      <c r="B27" s="101" t="s">
        <v>6</v>
      </c>
      <c r="C27" s="102" t="s">
        <v>331</v>
      </c>
      <c r="D27" s="168" t="s">
        <v>335</v>
      </c>
      <c r="E27" s="210"/>
      <c r="F27" s="210"/>
      <c r="G27" s="211"/>
      <c r="H27" s="97">
        <v>535900</v>
      </c>
      <c r="I27" s="103">
        <v>62526.82</v>
      </c>
      <c r="J27" s="104">
        <v>473373.18</v>
      </c>
      <c r="K27" s="119" t="str">
        <f t="shared" si="0"/>
        <v>18210100000000000000</v>
      </c>
      <c r="L27" s="106" t="s">
        <v>336</v>
      </c>
    </row>
    <row r="28" spans="1:12">
      <c r="A28" s="100" t="s">
        <v>337</v>
      </c>
      <c r="B28" s="101" t="s">
        <v>6</v>
      </c>
      <c r="C28" s="102" t="s">
        <v>331</v>
      </c>
      <c r="D28" s="168" t="s">
        <v>338</v>
      </c>
      <c r="E28" s="210"/>
      <c r="F28" s="210"/>
      <c r="G28" s="211"/>
      <c r="H28" s="97">
        <v>535900</v>
      </c>
      <c r="I28" s="103">
        <v>62526.82</v>
      </c>
      <c r="J28" s="104">
        <v>473373.18</v>
      </c>
      <c r="K28" s="119" t="str">
        <f t="shared" si="0"/>
        <v>18210102000010000110</v>
      </c>
      <c r="L28" s="106" t="s">
        <v>339</v>
      </c>
    </row>
    <row r="29" spans="1:12" s="85" customFormat="1" ht="56.25">
      <c r="A29" s="80" t="s">
        <v>340</v>
      </c>
      <c r="B29" s="79" t="s">
        <v>6</v>
      </c>
      <c r="C29" s="122" t="s">
        <v>331</v>
      </c>
      <c r="D29" s="201" t="s">
        <v>341</v>
      </c>
      <c r="E29" s="202"/>
      <c r="F29" s="202"/>
      <c r="G29" s="203"/>
      <c r="H29" s="81">
        <v>532400</v>
      </c>
      <c r="I29" s="82">
        <v>61031.72</v>
      </c>
      <c r="J29" s="83">
        <f>IF(IF(H29="",0,H29)=0,0,(IF(H29&gt;0,IF(I29&gt;H29,0,H29-I29),IF(I29&gt;H29,H29-I29,0))))</f>
        <v>471368.28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342</v>
      </c>
      <c r="B30" s="79" t="s">
        <v>6</v>
      </c>
      <c r="C30" s="122" t="s">
        <v>331</v>
      </c>
      <c r="D30" s="201" t="s">
        <v>343</v>
      </c>
      <c r="E30" s="202"/>
      <c r="F30" s="202"/>
      <c r="G30" s="203"/>
      <c r="H30" s="81">
        <v>3000</v>
      </c>
      <c r="I30" s="82">
        <v>1447.6</v>
      </c>
      <c r="J30" s="83">
        <f>IF(IF(H30="",0,H30)=0,0,(IF(H30&gt;0,IF(I30&gt;H30,0,H30-I30),IF(I30&gt;H30,H30-I30,0))))</f>
        <v>1552.4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344</v>
      </c>
      <c r="B31" s="79" t="s">
        <v>6</v>
      </c>
      <c r="C31" s="122" t="s">
        <v>331</v>
      </c>
      <c r="D31" s="201" t="s">
        <v>345</v>
      </c>
      <c r="E31" s="202"/>
      <c r="F31" s="202"/>
      <c r="G31" s="203"/>
      <c r="H31" s="81">
        <v>500</v>
      </c>
      <c r="I31" s="82">
        <v>47.5</v>
      </c>
      <c r="J31" s="83">
        <f>IF(IF(H31="",0,H31)=0,0,(IF(H31&gt;0,IF(I31&gt;H31,0,H31-I31),IF(I31&gt;H31,H31-I31,0))))</f>
        <v>452.5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346</v>
      </c>
      <c r="B32" s="101" t="s">
        <v>6</v>
      </c>
      <c r="C32" s="102" t="s">
        <v>331</v>
      </c>
      <c r="D32" s="168" t="s">
        <v>347</v>
      </c>
      <c r="E32" s="210"/>
      <c r="F32" s="210"/>
      <c r="G32" s="211"/>
      <c r="H32" s="97">
        <v>9000</v>
      </c>
      <c r="I32" s="103">
        <v>0</v>
      </c>
      <c r="J32" s="104">
        <v>9000</v>
      </c>
      <c r="K32" s="119" t="str">
        <f t="shared" si="0"/>
        <v>18210500000000000000</v>
      </c>
      <c r="L32" s="106" t="s">
        <v>348</v>
      </c>
    </row>
    <row r="33" spans="1:12">
      <c r="A33" s="100" t="s">
        <v>349</v>
      </c>
      <c r="B33" s="101" t="s">
        <v>6</v>
      </c>
      <c r="C33" s="102" t="s">
        <v>331</v>
      </c>
      <c r="D33" s="168" t="s">
        <v>350</v>
      </c>
      <c r="E33" s="210"/>
      <c r="F33" s="210"/>
      <c r="G33" s="211"/>
      <c r="H33" s="97">
        <v>9000</v>
      </c>
      <c r="I33" s="103">
        <v>0</v>
      </c>
      <c r="J33" s="104">
        <v>9000</v>
      </c>
      <c r="K33" s="119" t="str">
        <f t="shared" si="0"/>
        <v>18210503000010000110</v>
      </c>
      <c r="L33" s="106" t="s">
        <v>351</v>
      </c>
    </row>
    <row r="34" spans="1:12" s="85" customFormat="1">
      <c r="A34" s="80" t="s">
        <v>349</v>
      </c>
      <c r="B34" s="79" t="s">
        <v>6</v>
      </c>
      <c r="C34" s="122" t="s">
        <v>331</v>
      </c>
      <c r="D34" s="201" t="s">
        <v>352</v>
      </c>
      <c r="E34" s="202"/>
      <c r="F34" s="202"/>
      <c r="G34" s="203"/>
      <c r="H34" s="81">
        <v>9000</v>
      </c>
      <c r="I34" s="82">
        <v>0</v>
      </c>
      <c r="J34" s="83">
        <f>IF(IF(H34="",0,H34)=0,0,(IF(H34&gt;0,IF(I34&gt;H34,0,H34-I34),IF(I34&gt;H34,H34-I34,0))))</f>
        <v>9000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353</v>
      </c>
      <c r="B35" s="101" t="s">
        <v>6</v>
      </c>
      <c r="C35" s="102" t="s">
        <v>331</v>
      </c>
      <c r="D35" s="168" t="s">
        <v>354</v>
      </c>
      <c r="E35" s="210"/>
      <c r="F35" s="210"/>
      <c r="G35" s="211"/>
      <c r="H35" s="97">
        <v>2547400</v>
      </c>
      <c r="I35" s="103">
        <v>8786.76</v>
      </c>
      <c r="J35" s="104">
        <v>2538613.2400000002</v>
      </c>
      <c r="K35" s="119" t="str">
        <f t="shared" si="0"/>
        <v>18210600000000000000</v>
      </c>
      <c r="L35" s="106" t="s">
        <v>355</v>
      </c>
    </row>
    <row r="36" spans="1:12">
      <c r="A36" s="100" t="s">
        <v>356</v>
      </c>
      <c r="B36" s="101" t="s">
        <v>6</v>
      </c>
      <c r="C36" s="102" t="s">
        <v>331</v>
      </c>
      <c r="D36" s="168" t="s">
        <v>357</v>
      </c>
      <c r="E36" s="210"/>
      <c r="F36" s="210"/>
      <c r="G36" s="211"/>
      <c r="H36" s="97">
        <v>182400</v>
      </c>
      <c r="I36" s="103">
        <v>25151.33</v>
      </c>
      <c r="J36" s="104">
        <v>157248.67000000001</v>
      </c>
      <c r="K36" s="119" t="str">
        <f t="shared" si="0"/>
        <v>18210601000000000110</v>
      </c>
      <c r="L36" s="106" t="s">
        <v>358</v>
      </c>
    </row>
    <row r="37" spans="1:12" s="85" customFormat="1" ht="33.75">
      <c r="A37" s="80" t="s">
        <v>359</v>
      </c>
      <c r="B37" s="79" t="s">
        <v>6</v>
      </c>
      <c r="C37" s="122" t="s">
        <v>331</v>
      </c>
      <c r="D37" s="201" t="s">
        <v>360</v>
      </c>
      <c r="E37" s="202"/>
      <c r="F37" s="202"/>
      <c r="G37" s="203"/>
      <c r="H37" s="81">
        <v>182400</v>
      </c>
      <c r="I37" s="82">
        <v>25151.33</v>
      </c>
      <c r="J37" s="83">
        <f>IF(IF(H37="",0,H37)=0,0,(IF(H37&gt;0,IF(I37&gt;H37,0,H37-I37),IF(I37&gt;H37,H37-I37,0))))</f>
        <v>157248.67000000001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361</v>
      </c>
      <c r="B38" s="101" t="s">
        <v>6</v>
      </c>
      <c r="C38" s="102" t="s">
        <v>331</v>
      </c>
      <c r="D38" s="168" t="s">
        <v>362</v>
      </c>
      <c r="E38" s="210"/>
      <c r="F38" s="210"/>
      <c r="G38" s="211"/>
      <c r="H38" s="97">
        <v>2365000</v>
      </c>
      <c r="I38" s="103">
        <v>-16364.57</v>
      </c>
      <c r="J38" s="104">
        <v>2381364.5699999998</v>
      </c>
      <c r="K38" s="119" t="str">
        <f t="shared" si="0"/>
        <v>18210606000000000110</v>
      </c>
      <c r="L38" s="106" t="s">
        <v>363</v>
      </c>
    </row>
    <row r="39" spans="1:12">
      <c r="A39" s="100" t="s">
        <v>364</v>
      </c>
      <c r="B39" s="101" t="s">
        <v>6</v>
      </c>
      <c r="C39" s="102" t="s">
        <v>331</v>
      </c>
      <c r="D39" s="168" t="s">
        <v>365</v>
      </c>
      <c r="E39" s="210"/>
      <c r="F39" s="210"/>
      <c r="G39" s="211"/>
      <c r="H39" s="97">
        <v>851400</v>
      </c>
      <c r="I39" s="103">
        <v>69299.56</v>
      </c>
      <c r="J39" s="104">
        <v>782100.44</v>
      </c>
      <c r="K39" s="119" t="str">
        <f t="shared" si="0"/>
        <v>18210606030000000110</v>
      </c>
      <c r="L39" s="106" t="s">
        <v>366</v>
      </c>
    </row>
    <row r="40" spans="1:12" s="85" customFormat="1" ht="22.5">
      <c r="A40" s="80" t="s">
        <v>367</v>
      </c>
      <c r="B40" s="79" t="s">
        <v>6</v>
      </c>
      <c r="C40" s="122" t="s">
        <v>331</v>
      </c>
      <c r="D40" s="201" t="s">
        <v>368</v>
      </c>
      <c r="E40" s="202"/>
      <c r="F40" s="202"/>
      <c r="G40" s="203"/>
      <c r="H40" s="81">
        <v>851400</v>
      </c>
      <c r="I40" s="82">
        <v>69299.56</v>
      </c>
      <c r="J40" s="83">
        <f>IF(IF(H40="",0,H40)=0,0,(IF(H40&gt;0,IF(I40&gt;H40,0,H40-I40),IF(I40&gt;H40,H40-I40,0))))</f>
        <v>782100.44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369</v>
      </c>
      <c r="B41" s="101" t="s">
        <v>6</v>
      </c>
      <c r="C41" s="102" t="s">
        <v>331</v>
      </c>
      <c r="D41" s="168" t="s">
        <v>370</v>
      </c>
      <c r="E41" s="210"/>
      <c r="F41" s="210"/>
      <c r="G41" s="211"/>
      <c r="H41" s="97">
        <v>1513600</v>
      </c>
      <c r="I41" s="103">
        <v>-85664.13</v>
      </c>
      <c r="J41" s="104">
        <v>1599264.13</v>
      </c>
      <c r="K41" s="119" t="str">
        <f t="shared" si="0"/>
        <v>18210606040000000110</v>
      </c>
      <c r="L41" s="106" t="s">
        <v>371</v>
      </c>
    </row>
    <row r="42" spans="1:12" s="85" customFormat="1" ht="33.75">
      <c r="A42" s="80" t="s">
        <v>372</v>
      </c>
      <c r="B42" s="79" t="s">
        <v>6</v>
      </c>
      <c r="C42" s="122" t="s">
        <v>331</v>
      </c>
      <c r="D42" s="201" t="s">
        <v>373</v>
      </c>
      <c r="E42" s="202"/>
      <c r="F42" s="202"/>
      <c r="G42" s="203"/>
      <c r="H42" s="81">
        <v>1513600</v>
      </c>
      <c r="I42" s="82">
        <v>-85664.13</v>
      </c>
      <c r="J42" s="83">
        <f>IF(IF(H42="",0,H42)=0,0,(IF(H42&gt;0,IF(I42&gt;H42,0,H42-I42),IF(I42&gt;H42,H42-I42,0))))</f>
        <v>1599264.13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121</v>
      </c>
      <c r="D43" s="168" t="s">
        <v>311</v>
      </c>
      <c r="E43" s="210"/>
      <c r="F43" s="210"/>
      <c r="G43" s="211"/>
      <c r="H43" s="97">
        <v>0</v>
      </c>
      <c r="I43" s="103">
        <v>776.87</v>
      </c>
      <c r="J43" s="104">
        <v>0</v>
      </c>
      <c r="K43" s="119" t="str">
        <f t="shared" si="0"/>
        <v>80300000000000000000</v>
      </c>
      <c r="L43" s="106" t="s">
        <v>122</v>
      </c>
    </row>
    <row r="44" spans="1:12">
      <c r="A44" s="100" t="s">
        <v>313</v>
      </c>
      <c r="B44" s="101" t="s">
        <v>6</v>
      </c>
      <c r="C44" s="102" t="s">
        <v>121</v>
      </c>
      <c r="D44" s="168" t="s">
        <v>314</v>
      </c>
      <c r="E44" s="210"/>
      <c r="F44" s="210"/>
      <c r="G44" s="211"/>
      <c r="H44" s="97">
        <v>0</v>
      </c>
      <c r="I44" s="103">
        <v>776.87</v>
      </c>
      <c r="J44" s="104">
        <v>0</v>
      </c>
      <c r="K44" s="119" t="str">
        <f t="shared" si="0"/>
        <v>80310000000000000000</v>
      </c>
      <c r="L44" s="106" t="s">
        <v>374</v>
      </c>
    </row>
    <row r="45" spans="1:12" ht="33.75">
      <c r="A45" s="100" t="s">
        <v>375</v>
      </c>
      <c r="B45" s="101" t="s">
        <v>6</v>
      </c>
      <c r="C45" s="102" t="s">
        <v>121</v>
      </c>
      <c r="D45" s="168" t="s">
        <v>376</v>
      </c>
      <c r="E45" s="210"/>
      <c r="F45" s="210"/>
      <c r="G45" s="211"/>
      <c r="H45" s="97">
        <v>0</v>
      </c>
      <c r="I45" s="103">
        <v>776.87</v>
      </c>
      <c r="J45" s="104">
        <v>0</v>
      </c>
      <c r="K45" s="119" t="str">
        <f t="shared" si="0"/>
        <v>80311100000000000000</v>
      </c>
      <c r="L45" s="106" t="s">
        <v>377</v>
      </c>
    </row>
    <row r="46" spans="1:12" ht="67.5">
      <c r="A46" s="100" t="s">
        <v>378</v>
      </c>
      <c r="B46" s="101" t="s">
        <v>6</v>
      </c>
      <c r="C46" s="102" t="s">
        <v>121</v>
      </c>
      <c r="D46" s="168" t="s">
        <v>379</v>
      </c>
      <c r="E46" s="210"/>
      <c r="F46" s="210"/>
      <c r="G46" s="211"/>
      <c r="H46" s="97">
        <v>0</v>
      </c>
      <c r="I46" s="103">
        <v>776.87</v>
      </c>
      <c r="J46" s="104">
        <v>0</v>
      </c>
      <c r="K46" s="119" t="str">
        <f t="shared" si="0"/>
        <v>80311105000000000120</v>
      </c>
      <c r="L46" s="106" t="s">
        <v>380</v>
      </c>
    </row>
    <row r="47" spans="1:12" ht="67.5">
      <c r="A47" s="100" t="s">
        <v>381</v>
      </c>
      <c r="B47" s="101" t="s">
        <v>6</v>
      </c>
      <c r="C47" s="102" t="s">
        <v>121</v>
      </c>
      <c r="D47" s="168" t="s">
        <v>382</v>
      </c>
      <c r="E47" s="210"/>
      <c r="F47" s="210"/>
      <c r="G47" s="211"/>
      <c r="H47" s="97">
        <v>0</v>
      </c>
      <c r="I47" s="103">
        <v>776.87</v>
      </c>
      <c r="J47" s="104">
        <v>0</v>
      </c>
      <c r="K47" s="119" t="str">
        <f t="shared" si="0"/>
        <v>80311105030000000120</v>
      </c>
      <c r="L47" s="106" t="s">
        <v>383</v>
      </c>
    </row>
    <row r="48" spans="1:12" s="85" customFormat="1" ht="56.25">
      <c r="A48" s="80" t="s">
        <v>384</v>
      </c>
      <c r="B48" s="79" t="s">
        <v>6</v>
      </c>
      <c r="C48" s="122" t="s">
        <v>121</v>
      </c>
      <c r="D48" s="201" t="s">
        <v>385</v>
      </c>
      <c r="E48" s="202"/>
      <c r="F48" s="202"/>
      <c r="G48" s="203"/>
      <c r="H48" s="81">
        <v>0</v>
      </c>
      <c r="I48" s="82">
        <v>776.87</v>
      </c>
      <c r="J48" s="83">
        <f>IF(IF(H48="",0,H48)=0,0,(IF(H48&gt;0,IF(I48&gt;H48,0,H48-I48),IF(I48&gt;H48,H48-I48,0))))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>
        <v>892</v>
      </c>
      <c r="B49" s="101" t="s">
        <v>6</v>
      </c>
      <c r="C49" s="102" t="s">
        <v>65</v>
      </c>
      <c r="D49" s="168" t="s">
        <v>311</v>
      </c>
      <c r="E49" s="210"/>
      <c r="F49" s="210"/>
      <c r="G49" s="211"/>
      <c r="H49" s="97">
        <v>2812300</v>
      </c>
      <c r="I49" s="103">
        <v>15605.34</v>
      </c>
      <c r="J49" s="104">
        <v>2796694.66</v>
      </c>
      <c r="K49" s="119" t="str">
        <f t="shared" si="0"/>
        <v>89200000000000000000</v>
      </c>
      <c r="L49" s="106" t="s">
        <v>386</v>
      </c>
    </row>
    <row r="50" spans="1:12">
      <c r="A50" s="100" t="s">
        <v>387</v>
      </c>
      <c r="B50" s="101" t="s">
        <v>6</v>
      </c>
      <c r="C50" s="102" t="s">
        <v>65</v>
      </c>
      <c r="D50" s="168" t="s">
        <v>388</v>
      </c>
      <c r="E50" s="210"/>
      <c r="F50" s="210"/>
      <c r="G50" s="211"/>
      <c r="H50" s="97">
        <v>2812300</v>
      </c>
      <c r="I50" s="103">
        <v>15605.34</v>
      </c>
      <c r="J50" s="104">
        <v>2796694.66</v>
      </c>
      <c r="K50" s="119" t="str">
        <f t="shared" si="0"/>
        <v>89220000000000000000</v>
      </c>
      <c r="L50" s="106" t="s">
        <v>389</v>
      </c>
    </row>
    <row r="51" spans="1:12" ht="33.75">
      <c r="A51" s="100" t="s">
        <v>390</v>
      </c>
      <c r="B51" s="101" t="s">
        <v>6</v>
      </c>
      <c r="C51" s="102" t="s">
        <v>65</v>
      </c>
      <c r="D51" s="168" t="s">
        <v>391</v>
      </c>
      <c r="E51" s="210"/>
      <c r="F51" s="210"/>
      <c r="G51" s="211"/>
      <c r="H51" s="97">
        <v>2755300</v>
      </c>
      <c r="I51" s="103">
        <v>227800</v>
      </c>
      <c r="J51" s="104">
        <v>2527500</v>
      </c>
      <c r="K51" s="119" t="str">
        <f t="shared" si="0"/>
        <v>89220200000000000000</v>
      </c>
      <c r="L51" s="106" t="s">
        <v>392</v>
      </c>
    </row>
    <row r="52" spans="1:12" ht="22.5">
      <c r="A52" s="100" t="s">
        <v>393</v>
      </c>
      <c r="B52" s="101" t="s">
        <v>6</v>
      </c>
      <c r="C52" s="102" t="s">
        <v>65</v>
      </c>
      <c r="D52" s="168" t="s">
        <v>394</v>
      </c>
      <c r="E52" s="210"/>
      <c r="F52" s="210"/>
      <c r="G52" s="211"/>
      <c r="H52" s="97">
        <v>1708300</v>
      </c>
      <c r="I52" s="103">
        <v>227800</v>
      </c>
      <c r="J52" s="104">
        <v>1480500</v>
      </c>
      <c r="K52" s="119" t="str">
        <f t="shared" si="0"/>
        <v>89220210000000000151</v>
      </c>
      <c r="L52" s="106" t="s">
        <v>395</v>
      </c>
    </row>
    <row r="53" spans="1:12">
      <c r="A53" s="100" t="s">
        <v>396</v>
      </c>
      <c r="B53" s="101" t="s">
        <v>6</v>
      </c>
      <c r="C53" s="102" t="s">
        <v>65</v>
      </c>
      <c r="D53" s="168" t="s">
        <v>397</v>
      </c>
      <c r="E53" s="210"/>
      <c r="F53" s="210"/>
      <c r="G53" s="211"/>
      <c r="H53" s="97">
        <v>1708300</v>
      </c>
      <c r="I53" s="103">
        <v>227800</v>
      </c>
      <c r="J53" s="104">
        <v>1480500</v>
      </c>
      <c r="K53" s="119" t="str">
        <f t="shared" si="0"/>
        <v>89220215001000000151</v>
      </c>
      <c r="L53" s="106" t="s">
        <v>398</v>
      </c>
    </row>
    <row r="54" spans="1:12" s="85" customFormat="1" ht="22.5">
      <c r="A54" s="80" t="s">
        <v>399</v>
      </c>
      <c r="B54" s="79" t="s">
        <v>6</v>
      </c>
      <c r="C54" s="122" t="s">
        <v>65</v>
      </c>
      <c r="D54" s="201" t="s">
        <v>400</v>
      </c>
      <c r="E54" s="202"/>
      <c r="F54" s="202"/>
      <c r="G54" s="203"/>
      <c r="H54" s="81">
        <v>1708300</v>
      </c>
      <c r="I54" s="82">
        <v>227800</v>
      </c>
      <c r="J54" s="83">
        <f>IF(IF(H54="",0,H54)=0,0,(IF(H54&gt;0,IF(I54&gt;H54,0,H54-I54),IF(I54&gt;H54,H54-I54,0))))</f>
        <v>1480500</v>
      </c>
      <c r="K54" s="120" t="str">
        <f t="shared" si="0"/>
        <v>89220215001100000151</v>
      </c>
      <c r="L54" s="84" t="str">
        <f>C54 &amp; D54 &amp; G54</f>
        <v>89220215001100000151</v>
      </c>
    </row>
    <row r="55" spans="1:12" ht="22.5">
      <c r="A55" s="100" t="s">
        <v>401</v>
      </c>
      <c r="B55" s="101" t="s">
        <v>6</v>
      </c>
      <c r="C55" s="102" t="s">
        <v>65</v>
      </c>
      <c r="D55" s="168" t="s">
        <v>402</v>
      </c>
      <c r="E55" s="210"/>
      <c r="F55" s="210"/>
      <c r="G55" s="211"/>
      <c r="H55" s="97">
        <v>1047000</v>
      </c>
      <c r="I55" s="103">
        <v>0</v>
      </c>
      <c r="J55" s="104">
        <v>1047000</v>
      </c>
      <c r="K55" s="119" t="str">
        <f t="shared" si="0"/>
        <v>89220220000000000151</v>
      </c>
      <c r="L55" s="106" t="s">
        <v>403</v>
      </c>
    </row>
    <row r="56" spans="1:12">
      <c r="A56" s="100" t="s">
        <v>404</v>
      </c>
      <c r="B56" s="101" t="s">
        <v>6</v>
      </c>
      <c r="C56" s="102" t="s">
        <v>65</v>
      </c>
      <c r="D56" s="168" t="s">
        <v>405</v>
      </c>
      <c r="E56" s="210"/>
      <c r="F56" s="210"/>
      <c r="G56" s="211"/>
      <c r="H56" s="97">
        <v>1047000</v>
      </c>
      <c r="I56" s="103">
        <v>0</v>
      </c>
      <c r="J56" s="104">
        <v>1047000</v>
      </c>
      <c r="K56" s="119" t="str">
        <f t="shared" si="0"/>
        <v>89220229999000000151</v>
      </c>
      <c r="L56" s="106" t="s">
        <v>406</v>
      </c>
    </row>
    <row r="57" spans="1:12" s="85" customFormat="1">
      <c r="A57" s="80" t="s">
        <v>407</v>
      </c>
      <c r="B57" s="79" t="s">
        <v>6</v>
      </c>
      <c r="C57" s="122" t="s">
        <v>65</v>
      </c>
      <c r="D57" s="201" t="s">
        <v>408</v>
      </c>
      <c r="E57" s="202"/>
      <c r="F57" s="202"/>
      <c r="G57" s="203"/>
      <c r="H57" s="81">
        <v>1047000</v>
      </c>
      <c r="I57" s="82">
        <v>0</v>
      </c>
      <c r="J57" s="83">
        <f>IF(IF(H57="",0,H57)=0,0,(IF(H57&gt;0,IF(I57&gt;H57,0,H57-I57),IF(I57&gt;H57,H57-I57,0))))</f>
        <v>1047000</v>
      </c>
      <c r="K57" s="120" t="str">
        <f t="shared" si="0"/>
        <v>89220229999100000151</v>
      </c>
      <c r="L57" s="84" t="str">
        <f>C57 &amp; D57 &amp; G57</f>
        <v>89220229999100000151</v>
      </c>
    </row>
    <row r="58" spans="1:12" ht="33.75">
      <c r="A58" s="100" t="s">
        <v>409</v>
      </c>
      <c r="B58" s="101" t="s">
        <v>6</v>
      </c>
      <c r="C58" s="102" t="s">
        <v>65</v>
      </c>
      <c r="D58" s="168" t="s">
        <v>410</v>
      </c>
      <c r="E58" s="210"/>
      <c r="F58" s="210"/>
      <c r="G58" s="211"/>
      <c r="H58" s="97">
        <v>57000</v>
      </c>
      <c r="I58" s="103">
        <v>-212194.66</v>
      </c>
      <c r="J58" s="104">
        <v>269194.65999999997</v>
      </c>
      <c r="K58" s="119" t="str">
        <f t="shared" si="0"/>
        <v>89221900000000000000</v>
      </c>
      <c r="L58" s="106" t="s">
        <v>411</v>
      </c>
    </row>
    <row r="59" spans="1:12" ht="45">
      <c r="A59" s="100" t="s">
        <v>412</v>
      </c>
      <c r="B59" s="101" t="s">
        <v>6</v>
      </c>
      <c r="C59" s="102" t="s">
        <v>65</v>
      </c>
      <c r="D59" s="168" t="s">
        <v>413</v>
      </c>
      <c r="E59" s="210"/>
      <c r="F59" s="210"/>
      <c r="G59" s="211"/>
      <c r="H59" s="97">
        <v>57000</v>
      </c>
      <c r="I59" s="103">
        <v>-212194.66</v>
      </c>
      <c r="J59" s="104">
        <v>269194.65999999997</v>
      </c>
      <c r="K59" s="119" t="str">
        <f t="shared" si="0"/>
        <v>89221900000100000151</v>
      </c>
      <c r="L59" s="106" t="s">
        <v>414</v>
      </c>
    </row>
    <row r="60" spans="1:12" s="85" customFormat="1" ht="45">
      <c r="A60" s="80" t="s">
        <v>415</v>
      </c>
      <c r="B60" s="79" t="s">
        <v>6</v>
      </c>
      <c r="C60" s="122" t="s">
        <v>65</v>
      </c>
      <c r="D60" s="201" t="s">
        <v>416</v>
      </c>
      <c r="E60" s="202"/>
      <c r="F60" s="202"/>
      <c r="G60" s="203"/>
      <c r="H60" s="81">
        <v>57000</v>
      </c>
      <c r="I60" s="82">
        <v>-212194.66</v>
      </c>
      <c r="J60" s="83">
        <f>IF(IF(H60="",0,H60)=0,0,(IF(H60&gt;0,IF(I60&gt;H60,0,H60-I60),IF(I60&gt;H60,H60-I60,0))))</f>
        <v>269194.65999999997</v>
      </c>
      <c r="K60" s="120" t="str">
        <f t="shared" si="0"/>
        <v>89221960010100000151</v>
      </c>
      <c r="L60" s="84" t="str">
        <f>C60 &amp; D60 &amp; G60</f>
        <v>89221960010100000151</v>
      </c>
    </row>
    <row r="61" spans="1:12" ht="3.75" hidden="1" customHeight="1" thickBot="1">
      <c r="A61" s="15"/>
      <c r="B61" s="27"/>
      <c r="C61" s="19"/>
      <c r="D61" s="28"/>
      <c r="E61" s="28"/>
      <c r="F61" s="28"/>
      <c r="G61" s="28"/>
      <c r="H61" s="36"/>
      <c r="I61" s="37"/>
      <c r="J61" s="51"/>
      <c r="K61" s="116"/>
    </row>
    <row r="62" spans="1:12">
      <c r="A62" s="20"/>
      <c r="B62" s="21"/>
      <c r="C62" s="22"/>
      <c r="D62" s="22"/>
      <c r="E62" s="22"/>
      <c r="F62" s="22"/>
      <c r="G62" s="22"/>
      <c r="H62" s="23"/>
      <c r="I62" s="23"/>
      <c r="J62" s="22"/>
      <c r="K62" s="22"/>
    </row>
    <row r="63" spans="1:12" ht="12.75" customHeight="1">
      <c r="A63" s="194" t="s">
        <v>24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13"/>
    </row>
    <row r="64" spans="1:12">
      <c r="A64" s="8"/>
      <c r="B64" s="8"/>
      <c r="C64" s="9"/>
      <c r="D64" s="9"/>
      <c r="E64" s="9"/>
      <c r="F64" s="9"/>
      <c r="G64" s="9"/>
      <c r="H64" s="10"/>
      <c r="I64" s="10"/>
      <c r="J64" s="33" t="s">
        <v>20</v>
      </c>
      <c r="K64" s="33"/>
    </row>
    <row r="65" spans="1:12" ht="12.75" customHeight="1">
      <c r="A65" s="153" t="s">
        <v>39</v>
      </c>
      <c r="B65" s="153" t="s">
        <v>40</v>
      </c>
      <c r="C65" s="159" t="s">
        <v>44</v>
      </c>
      <c r="D65" s="160"/>
      <c r="E65" s="160"/>
      <c r="F65" s="160"/>
      <c r="G65" s="161"/>
      <c r="H65" s="153" t="s">
        <v>42</v>
      </c>
      <c r="I65" s="153" t="s">
        <v>23</v>
      </c>
      <c r="J65" s="153" t="s">
        <v>43</v>
      </c>
      <c r="K65" s="114"/>
    </row>
    <row r="66" spans="1:12">
      <c r="A66" s="154"/>
      <c r="B66" s="154"/>
      <c r="C66" s="162"/>
      <c r="D66" s="163"/>
      <c r="E66" s="163"/>
      <c r="F66" s="163"/>
      <c r="G66" s="164"/>
      <c r="H66" s="154"/>
      <c r="I66" s="154"/>
      <c r="J66" s="154"/>
      <c r="K66" s="114"/>
    </row>
    <row r="67" spans="1:12">
      <c r="A67" s="155"/>
      <c r="B67" s="155"/>
      <c r="C67" s="165"/>
      <c r="D67" s="166"/>
      <c r="E67" s="166"/>
      <c r="F67" s="166"/>
      <c r="G67" s="167"/>
      <c r="H67" s="155"/>
      <c r="I67" s="155"/>
      <c r="J67" s="155"/>
      <c r="K67" s="114"/>
    </row>
    <row r="68" spans="1:12" ht="13.5" thickBot="1">
      <c r="A68" s="70">
        <v>1</v>
      </c>
      <c r="B68" s="12">
        <v>2</v>
      </c>
      <c r="C68" s="182">
        <v>3</v>
      </c>
      <c r="D68" s="183"/>
      <c r="E68" s="183"/>
      <c r="F68" s="183"/>
      <c r="G68" s="184"/>
      <c r="H68" s="13" t="s">
        <v>2</v>
      </c>
      <c r="I68" s="13" t="s">
        <v>25</v>
      </c>
      <c r="J68" s="13" t="s">
        <v>26</v>
      </c>
      <c r="K68" s="115"/>
    </row>
    <row r="69" spans="1:12">
      <c r="A69" s="71" t="s">
        <v>5</v>
      </c>
      <c r="B69" s="38" t="s">
        <v>7</v>
      </c>
      <c r="C69" s="156" t="s">
        <v>17</v>
      </c>
      <c r="D69" s="157"/>
      <c r="E69" s="157"/>
      <c r="F69" s="157"/>
      <c r="G69" s="158"/>
      <c r="H69" s="52">
        <v>9176014.3800000008</v>
      </c>
      <c r="I69" s="52">
        <v>1424165.05</v>
      </c>
      <c r="J69" s="105">
        <v>7751849.3300000001</v>
      </c>
    </row>
    <row r="70" spans="1:12" ht="12.75" customHeight="1">
      <c r="A70" s="73" t="s">
        <v>4</v>
      </c>
      <c r="B70" s="50"/>
      <c r="C70" s="195"/>
      <c r="D70" s="196"/>
      <c r="E70" s="196"/>
      <c r="F70" s="196"/>
      <c r="G70" s="197"/>
      <c r="H70" s="59"/>
      <c r="I70" s="60"/>
      <c r="J70" s="61"/>
    </row>
    <row r="71" spans="1:12">
      <c r="A71" s="100">
        <v>803</v>
      </c>
      <c r="B71" s="101" t="s">
        <v>7</v>
      </c>
      <c r="C71" s="102" t="s">
        <v>121</v>
      </c>
      <c r="D71" s="125" t="s">
        <v>124</v>
      </c>
      <c r="E71" s="168" t="s">
        <v>123</v>
      </c>
      <c r="F71" s="169"/>
      <c r="G71" s="130" t="s">
        <v>72</v>
      </c>
      <c r="H71" s="97">
        <v>9176014.3800000008</v>
      </c>
      <c r="I71" s="103">
        <v>1424165.05</v>
      </c>
      <c r="J71" s="104">
        <v>7751849.3300000001</v>
      </c>
      <c r="K71" s="119" t="str">
        <f t="shared" ref="K71:K102" si="1">C71 &amp; D71 &amp;E71 &amp; F71 &amp; G71</f>
        <v>80300000000000000000</v>
      </c>
      <c r="L71" s="107" t="s">
        <v>122</v>
      </c>
    </row>
    <row r="72" spans="1:12">
      <c r="A72" s="100" t="s">
        <v>125</v>
      </c>
      <c r="B72" s="101" t="s">
        <v>7</v>
      </c>
      <c r="C72" s="102" t="s">
        <v>121</v>
      </c>
      <c r="D72" s="125" t="s">
        <v>127</v>
      </c>
      <c r="E72" s="168" t="s">
        <v>123</v>
      </c>
      <c r="F72" s="169"/>
      <c r="G72" s="130" t="s">
        <v>72</v>
      </c>
      <c r="H72" s="97">
        <v>19000</v>
      </c>
      <c r="I72" s="103">
        <v>4221.5</v>
      </c>
      <c r="J72" s="104">
        <v>14778.5</v>
      </c>
      <c r="K72" s="119" t="str">
        <f t="shared" si="1"/>
        <v>80301000000000000000</v>
      </c>
      <c r="L72" s="107" t="s">
        <v>126</v>
      </c>
    </row>
    <row r="73" spans="1:12">
      <c r="A73" s="100" t="s">
        <v>128</v>
      </c>
      <c r="B73" s="101" t="s">
        <v>7</v>
      </c>
      <c r="C73" s="102" t="s">
        <v>121</v>
      </c>
      <c r="D73" s="125" t="s">
        <v>130</v>
      </c>
      <c r="E73" s="168" t="s">
        <v>123</v>
      </c>
      <c r="F73" s="169"/>
      <c r="G73" s="130" t="s">
        <v>72</v>
      </c>
      <c r="H73" s="97">
        <v>2000</v>
      </c>
      <c r="I73" s="103">
        <v>0</v>
      </c>
      <c r="J73" s="104">
        <v>2000</v>
      </c>
      <c r="K73" s="119" t="str">
        <f t="shared" si="1"/>
        <v>80301110000000000000</v>
      </c>
      <c r="L73" s="107" t="s">
        <v>129</v>
      </c>
    </row>
    <row r="74" spans="1:12">
      <c r="A74" s="100" t="s">
        <v>128</v>
      </c>
      <c r="B74" s="101" t="s">
        <v>7</v>
      </c>
      <c r="C74" s="102" t="s">
        <v>121</v>
      </c>
      <c r="D74" s="125" t="s">
        <v>130</v>
      </c>
      <c r="E74" s="168" t="s">
        <v>132</v>
      </c>
      <c r="F74" s="169"/>
      <c r="G74" s="130" t="s">
        <v>72</v>
      </c>
      <c r="H74" s="97">
        <v>2000</v>
      </c>
      <c r="I74" s="103">
        <v>0</v>
      </c>
      <c r="J74" s="104">
        <v>2000</v>
      </c>
      <c r="K74" s="119" t="str">
        <f t="shared" si="1"/>
        <v>80301119990028990000</v>
      </c>
      <c r="L74" s="107" t="s">
        <v>131</v>
      </c>
    </row>
    <row r="75" spans="1:12">
      <c r="A75" s="100" t="s">
        <v>133</v>
      </c>
      <c r="B75" s="101" t="s">
        <v>7</v>
      </c>
      <c r="C75" s="102" t="s">
        <v>121</v>
      </c>
      <c r="D75" s="125" t="s">
        <v>130</v>
      </c>
      <c r="E75" s="168" t="s">
        <v>132</v>
      </c>
      <c r="F75" s="169"/>
      <c r="G75" s="130" t="s">
        <v>135</v>
      </c>
      <c r="H75" s="97">
        <v>2000</v>
      </c>
      <c r="I75" s="103">
        <v>0</v>
      </c>
      <c r="J75" s="104">
        <v>2000</v>
      </c>
      <c r="K75" s="119" t="str">
        <f t="shared" si="1"/>
        <v>80301119990028990800</v>
      </c>
      <c r="L75" s="107" t="s">
        <v>134</v>
      </c>
    </row>
    <row r="76" spans="1:12" s="85" customFormat="1">
      <c r="A76" s="80" t="s">
        <v>136</v>
      </c>
      <c r="B76" s="79" t="s">
        <v>7</v>
      </c>
      <c r="C76" s="122" t="s">
        <v>121</v>
      </c>
      <c r="D76" s="126" t="s">
        <v>130</v>
      </c>
      <c r="E76" s="201" t="s">
        <v>132</v>
      </c>
      <c r="F76" s="209"/>
      <c r="G76" s="123" t="s">
        <v>137</v>
      </c>
      <c r="H76" s="81">
        <v>2000</v>
      </c>
      <c r="I76" s="82">
        <v>0</v>
      </c>
      <c r="J76" s="83">
        <f>IF(IF(H76="",0,H76)=0,0,(IF(H76&gt;0,IF(I76&gt;H76,0,H76-I76),IF(I76&gt;H76,H76-I76,0))))</f>
        <v>2000</v>
      </c>
      <c r="K76" s="119" t="str">
        <f t="shared" si="1"/>
        <v>80301119990028990870</v>
      </c>
      <c r="L76" s="84" t="str">
        <f>C76 &amp; D76 &amp;E76 &amp; F76 &amp; G76</f>
        <v>80301119990028990870</v>
      </c>
    </row>
    <row r="77" spans="1:12">
      <c r="A77" s="100" t="s">
        <v>138</v>
      </c>
      <c r="B77" s="101" t="s">
        <v>7</v>
      </c>
      <c r="C77" s="102" t="s">
        <v>121</v>
      </c>
      <c r="D77" s="125" t="s">
        <v>140</v>
      </c>
      <c r="E77" s="168" t="s">
        <v>123</v>
      </c>
      <c r="F77" s="169"/>
      <c r="G77" s="130" t="s">
        <v>72</v>
      </c>
      <c r="H77" s="97">
        <v>17000</v>
      </c>
      <c r="I77" s="103">
        <v>4221.5</v>
      </c>
      <c r="J77" s="104">
        <v>12778.5</v>
      </c>
      <c r="K77" s="119" t="str">
        <f t="shared" si="1"/>
        <v>80301130000000000000</v>
      </c>
      <c r="L77" s="107" t="s">
        <v>139</v>
      </c>
    </row>
    <row r="78" spans="1:12" ht="22.5">
      <c r="A78" s="100" t="s">
        <v>141</v>
      </c>
      <c r="B78" s="101" t="s">
        <v>7</v>
      </c>
      <c r="C78" s="102" t="s">
        <v>121</v>
      </c>
      <c r="D78" s="125" t="s">
        <v>140</v>
      </c>
      <c r="E78" s="168" t="s">
        <v>143</v>
      </c>
      <c r="F78" s="169"/>
      <c r="G78" s="130" t="s">
        <v>72</v>
      </c>
      <c r="H78" s="97">
        <v>17000</v>
      </c>
      <c r="I78" s="103">
        <v>4221.5</v>
      </c>
      <c r="J78" s="104">
        <v>12778.5</v>
      </c>
      <c r="K78" s="119" t="str">
        <f t="shared" si="1"/>
        <v>80301139990028320000</v>
      </c>
      <c r="L78" s="107" t="s">
        <v>142</v>
      </c>
    </row>
    <row r="79" spans="1:12">
      <c r="A79" s="100" t="s">
        <v>133</v>
      </c>
      <c r="B79" s="101" t="s">
        <v>7</v>
      </c>
      <c r="C79" s="102" t="s">
        <v>121</v>
      </c>
      <c r="D79" s="125" t="s">
        <v>140</v>
      </c>
      <c r="E79" s="168" t="s">
        <v>143</v>
      </c>
      <c r="F79" s="169"/>
      <c r="G79" s="130" t="s">
        <v>135</v>
      </c>
      <c r="H79" s="97">
        <v>17000</v>
      </c>
      <c r="I79" s="103">
        <v>4221.5</v>
      </c>
      <c r="J79" s="104">
        <v>12778.5</v>
      </c>
      <c r="K79" s="119" t="str">
        <f t="shared" si="1"/>
        <v>80301139990028320800</v>
      </c>
      <c r="L79" s="107" t="s">
        <v>144</v>
      </c>
    </row>
    <row r="80" spans="1:12">
      <c r="A80" s="100" t="s">
        <v>145</v>
      </c>
      <c r="B80" s="101" t="s">
        <v>7</v>
      </c>
      <c r="C80" s="102" t="s">
        <v>121</v>
      </c>
      <c r="D80" s="125" t="s">
        <v>140</v>
      </c>
      <c r="E80" s="168" t="s">
        <v>143</v>
      </c>
      <c r="F80" s="169"/>
      <c r="G80" s="130" t="s">
        <v>147</v>
      </c>
      <c r="H80" s="97">
        <v>17000</v>
      </c>
      <c r="I80" s="103">
        <v>4221.5</v>
      </c>
      <c r="J80" s="104">
        <v>12778.5</v>
      </c>
      <c r="K80" s="119" t="str">
        <f t="shared" si="1"/>
        <v>80301139990028320850</v>
      </c>
      <c r="L80" s="107" t="s">
        <v>146</v>
      </c>
    </row>
    <row r="81" spans="1:12" s="85" customFormat="1">
      <c r="A81" s="80" t="s">
        <v>148</v>
      </c>
      <c r="B81" s="79" t="s">
        <v>7</v>
      </c>
      <c r="C81" s="122" t="s">
        <v>121</v>
      </c>
      <c r="D81" s="126" t="s">
        <v>140</v>
      </c>
      <c r="E81" s="201" t="s">
        <v>143</v>
      </c>
      <c r="F81" s="209"/>
      <c r="G81" s="123" t="s">
        <v>149</v>
      </c>
      <c r="H81" s="81">
        <v>17000</v>
      </c>
      <c r="I81" s="82">
        <v>4221.5</v>
      </c>
      <c r="J81" s="83">
        <f>IF(IF(H81="",0,H81)=0,0,(IF(H81&gt;0,IF(I81&gt;H81,0,H81-I81),IF(I81&gt;H81,H81-I81,0))))</f>
        <v>12778.5</v>
      </c>
      <c r="K81" s="119" t="str">
        <f t="shared" si="1"/>
        <v>80301139990028320853</v>
      </c>
      <c r="L81" s="84" t="str">
        <f>C81 &amp; D81 &amp;E81 &amp; F81 &amp; G81</f>
        <v>80301139990028320853</v>
      </c>
    </row>
    <row r="82" spans="1:12" ht="22.5">
      <c r="A82" s="100" t="s">
        <v>150</v>
      </c>
      <c r="B82" s="101" t="s">
        <v>7</v>
      </c>
      <c r="C82" s="102" t="s">
        <v>121</v>
      </c>
      <c r="D82" s="125" t="s">
        <v>152</v>
      </c>
      <c r="E82" s="168" t="s">
        <v>123</v>
      </c>
      <c r="F82" s="169"/>
      <c r="G82" s="130" t="s">
        <v>72</v>
      </c>
      <c r="H82" s="97">
        <v>63100</v>
      </c>
      <c r="I82" s="103">
        <v>0</v>
      </c>
      <c r="J82" s="104">
        <v>63100</v>
      </c>
      <c r="K82" s="119" t="str">
        <f t="shared" si="1"/>
        <v>80303000000000000000</v>
      </c>
      <c r="L82" s="107" t="s">
        <v>151</v>
      </c>
    </row>
    <row r="83" spans="1:12">
      <c r="A83" s="100" t="s">
        <v>153</v>
      </c>
      <c r="B83" s="101" t="s">
        <v>7</v>
      </c>
      <c r="C83" s="102" t="s">
        <v>121</v>
      </c>
      <c r="D83" s="125" t="s">
        <v>155</v>
      </c>
      <c r="E83" s="168" t="s">
        <v>123</v>
      </c>
      <c r="F83" s="169"/>
      <c r="G83" s="130" t="s">
        <v>72</v>
      </c>
      <c r="H83" s="97">
        <v>63100</v>
      </c>
      <c r="I83" s="103">
        <v>0</v>
      </c>
      <c r="J83" s="104">
        <v>63100</v>
      </c>
      <c r="K83" s="119" t="str">
        <f t="shared" si="1"/>
        <v>80303100000000000000</v>
      </c>
      <c r="L83" s="107" t="s">
        <v>154</v>
      </c>
    </row>
    <row r="84" spans="1:12">
      <c r="A84" s="100" t="s">
        <v>156</v>
      </c>
      <c r="B84" s="101" t="s">
        <v>7</v>
      </c>
      <c r="C84" s="102" t="s">
        <v>121</v>
      </c>
      <c r="D84" s="125" t="s">
        <v>155</v>
      </c>
      <c r="E84" s="168" t="s">
        <v>158</v>
      </c>
      <c r="F84" s="169"/>
      <c r="G84" s="130" t="s">
        <v>72</v>
      </c>
      <c r="H84" s="97">
        <v>63100</v>
      </c>
      <c r="I84" s="103">
        <v>0</v>
      </c>
      <c r="J84" s="104">
        <v>63100</v>
      </c>
      <c r="K84" s="119" t="str">
        <f t="shared" si="1"/>
        <v>80303109990029160000</v>
      </c>
      <c r="L84" s="107" t="s">
        <v>157</v>
      </c>
    </row>
    <row r="85" spans="1:12" ht="22.5">
      <c r="A85" s="100" t="s">
        <v>159</v>
      </c>
      <c r="B85" s="101" t="s">
        <v>7</v>
      </c>
      <c r="C85" s="102" t="s">
        <v>121</v>
      </c>
      <c r="D85" s="125" t="s">
        <v>155</v>
      </c>
      <c r="E85" s="168" t="s">
        <v>158</v>
      </c>
      <c r="F85" s="169"/>
      <c r="G85" s="130" t="s">
        <v>7</v>
      </c>
      <c r="H85" s="97">
        <v>63100</v>
      </c>
      <c r="I85" s="103">
        <v>0</v>
      </c>
      <c r="J85" s="104">
        <v>63100</v>
      </c>
      <c r="K85" s="119" t="str">
        <f t="shared" si="1"/>
        <v>80303109990029160200</v>
      </c>
      <c r="L85" s="107" t="s">
        <v>160</v>
      </c>
    </row>
    <row r="86" spans="1:12" ht="22.5">
      <c r="A86" s="100" t="s">
        <v>161</v>
      </c>
      <c r="B86" s="101" t="s">
        <v>7</v>
      </c>
      <c r="C86" s="102" t="s">
        <v>121</v>
      </c>
      <c r="D86" s="125" t="s">
        <v>155</v>
      </c>
      <c r="E86" s="168" t="s">
        <v>158</v>
      </c>
      <c r="F86" s="169"/>
      <c r="G86" s="130" t="s">
        <v>163</v>
      </c>
      <c r="H86" s="97">
        <v>63100</v>
      </c>
      <c r="I86" s="103">
        <v>0</v>
      </c>
      <c r="J86" s="104">
        <v>63100</v>
      </c>
      <c r="K86" s="119" t="str">
        <f t="shared" si="1"/>
        <v>80303109990029160240</v>
      </c>
      <c r="L86" s="107" t="s">
        <v>162</v>
      </c>
    </row>
    <row r="87" spans="1:12" s="85" customFormat="1">
      <c r="A87" s="80" t="s">
        <v>164</v>
      </c>
      <c r="B87" s="79" t="s">
        <v>7</v>
      </c>
      <c r="C87" s="122" t="s">
        <v>121</v>
      </c>
      <c r="D87" s="126" t="s">
        <v>155</v>
      </c>
      <c r="E87" s="201" t="s">
        <v>158</v>
      </c>
      <c r="F87" s="209"/>
      <c r="G87" s="123" t="s">
        <v>165</v>
      </c>
      <c r="H87" s="81">
        <v>63100</v>
      </c>
      <c r="I87" s="82">
        <v>0</v>
      </c>
      <c r="J87" s="83">
        <f>IF(IF(H87="",0,H87)=0,0,(IF(H87&gt;0,IF(I87&gt;H87,0,H87-I87),IF(I87&gt;H87,H87-I87,0))))</f>
        <v>63100</v>
      </c>
      <c r="K87" s="119" t="str">
        <f t="shared" si="1"/>
        <v>80303109990029160244</v>
      </c>
      <c r="L87" s="84" t="str">
        <f>C87 &amp; D87 &amp;E87 &amp; F87 &amp; G87</f>
        <v>80303109990029160244</v>
      </c>
    </row>
    <row r="88" spans="1:12">
      <c r="A88" s="100" t="s">
        <v>166</v>
      </c>
      <c r="B88" s="101" t="s">
        <v>7</v>
      </c>
      <c r="C88" s="102" t="s">
        <v>121</v>
      </c>
      <c r="D88" s="125" t="s">
        <v>168</v>
      </c>
      <c r="E88" s="168" t="s">
        <v>123</v>
      </c>
      <c r="F88" s="169"/>
      <c r="G88" s="130" t="s">
        <v>72</v>
      </c>
      <c r="H88" s="97">
        <v>4375414.38</v>
      </c>
      <c r="I88" s="103">
        <v>365800</v>
      </c>
      <c r="J88" s="104">
        <v>4009614.38</v>
      </c>
      <c r="K88" s="119" t="str">
        <f t="shared" si="1"/>
        <v>80304000000000000000</v>
      </c>
      <c r="L88" s="107" t="s">
        <v>167</v>
      </c>
    </row>
    <row r="89" spans="1:12">
      <c r="A89" s="100" t="s">
        <v>169</v>
      </c>
      <c r="B89" s="101" t="s">
        <v>7</v>
      </c>
      <c r="C89" s="102" t="s">
        <v>121</v>
      </c>
      <c r="D89" s="125" t="s">
        <v>171</v>
      </c>
      <c r="E89" s="168" t="s">
        <v>123</v>
      </c>
      <c r="F89" s="169"/>
      <c r="G89" s="130" t="s">
        <v>72</v>
      </c>
      <c r="H89" s="97">
        <v>4375414.38</v>
      </c>
      <c r="I89" s="103">
        <v>365800</v>
      </c>
      <c r="J89" s="104">
        <v>4009614.38</v>
      </c>
      <c r="K89" s="119" t="str">
        <f t="shared" si="1"/>
        <v>80304090000000000000</v>
      </c>
      <c r="L89" s="107" t="s">
        <v>170</v>
      </c>
    </row>
    <row r="90" spans="1:12" ht="22.5">
      <c r="A90" s="100" t="s">
        <v>172</v>
      </c>
      <c r="B90" s="101" t="s">
        <v>7</v>
      </c>
      <c r="C90" s="102" t="s">
        <v>121</v>
      </c>
      <c r="D90" s="125" t="s">
        <v>171</v>
      </c>
      <c r="E90" s="168" t="s">
        <v>174</v>
      </c>
      <c r="F90" s="169"/>
      <c r="G90" s="130" t="s">
        <v>72</v>
      </c>
      <c r="H90" s="97">
        <v>701414.38</v>
      </c>
      <c r="I90" s="103">
        <v>365800</v>
      </c>
      <c r="J90" s="104">
        <v>335614.38</v>
      </c>
      <c r="K90" s="119" t="str">
        <f t="shared" si="1"/>
        <v>80304090301129030000</v>
      </c>
      <c r="L90" s="107" t="s">
        <v>173</v>
      </c>
    </row>
    <row r="91" spans="1:12" ht="22.5">
      <c r="A91" s="100" t="s">
        <v>159</v>
      </c>
      <c r="B91" s="101" t="s">
        <v>7</v>
      </c>
      <c r="C91" s="102" t="s">
        <v>121</v>
      </c>
      <c r="D91" s="125" t="s">
        <v>171</v>
      </c>
      <c r="E91" s="168" t="s">
        <v>174</v>
      </c>
      <c r="F91" s="169"/>
      <c r="G91" s="130" t="s">
        <v>7</v>
      </c>
      <c r="H91" s="97">
        <v>701414.38</v>
      </c>
      <c r="I91" s="103">
        <v>365800</v>
      </c>
      <c r="J91" s="104">
        <v>335614.38</v>
      </c>
      <c r="K91" s="119" t="str">
        <f t="shared" si="1"/>
        <v>80304090301129030200</v>
      </c>
      <c r="L91" s="107" t="s">
        <v>175</v>
      </c>
    </row>
    <row r="92" spans="1:12" ht="22.5">
      <c r="A92" s="100" t="s">
        <v>161</v>
      </c>
      <c r="B92" s="101" t="s">
        <v>7</v>
      </c>
      <c r="C92" s="102" t="s">
        <v>121</v>
      </c>
      <c r="D92" s="125" t="s">
        <v>171</v>
      </c>
      <c r="E92" s="168" t="s">
        <v>174</v>
      </c>
      <c r="F92" s="169"/>
      <c r="G92" s="130" t="s">
        <v>163</v>
      </c>
      <c r="H92" s="97">
        <v>701414.38</v>
      </c>
      <c r="I92" s="103">
        <v>365800</v>
      </c>
      <c r="J92" s="104">
        <v>335614.38</v>
      </c>
      <c r="K92" s="119" t="str">
        <f t="shared" si="1"/>
        <v>80304090301129030240</v>
      </c>
      <c r="L92" s="107" t="s">
        <v>176</v>
      </c>
    </row>
    <row r="93" spans="1:12" s="85" customFormat="1">
      <c r="A93" s="80" t="s">
        <v>164</v>
      </c>
      <c r="B93" s="79" t="s">
        <v>7</v>
      </c>
      <c r="C93" s="122" t="s">
        <v>121</v>
      </c>
      <c r="D93" s="126" t="s">
        <v>171</v>
      </c>
      <c r="E93" s="201" t="s">
        <v>174</v>
      </c>
      <c r="F93" s="209"/>
      <c r="G93" s="123" t="s">
        <v>165</v>
      </c>
      <c r="H93" s="81">
        <v>701414.38</v>
      </c>
      <c r="I93" s="82">
        <v>365800</v>
      </c>
      <c r="J93" s="83">
        <f>IF(IF(H93="",0,H93)=0,0,(IF(H93&gt;0,IF(I93&gt;H93,0,H93-I93),IF(I93&gt;H93,H93-I93,0))))</f>
        <v>335614.38</v>
      </c>
      <c r="K93" s="119" t="str">
        <f t="shared" si="1"/>
        <v>80304090301129030244</v>
      </c>
      <c r="L93" s="84" t="str">
        <f>C93 &amp; D93 &amp;E93 &amp; F93 &amp; G93</f>
        <v>80304090301129030244</v>
      </c>
    </row>
    <row r="94" spans="1:12" ht="33.75">
      <c r="A94" s="100" t="s">
        <v>177</v>
      </c>
      <c r="B94" s="101" t="s">
        <v>7</v>
      </c>
      <c r="C94" s="102" t="s">
        <v>121</v>
      </c>
      <c r="D94" s="125" t="s">
        <v>171</v>
      </c>
      <c r="E94" s="168" t="s">
        <v>179</v>
      </c>
      <c r="F94" s="169"/>
      <c r="G94" s="130" t="s">
        <v>72</v>
      </c>
      <c r="H94" s="97">
        <v>80000</v>
      </c>
      <c r="I94" s="103">
        <v>0</v>
      </c>
      <c r="J94" s="104">
        <v>80000</v>
      </c>
      <c r="K94" s="119" t="str">
        <f t="shared" si="1"/>
        <v>80304090301229040000</v>
      </c>
      <c r="L94" s="107" t="s">
        <v>178</v>
      </c>
    </row>
    <row r="95" spans="1:12" ht="22.5">
      <c r="A95" s="100" t="s">
        <v>159</v>
      </c>
      <c r="B95" s="101" t="s">
        <v>7</v>
      </c>
      <c r="C95" s="102" t="s">
        <v>121</v>
      </c>
      <c r="D95" s="125" t="s">
        <v>171</v>
      </c>
      <c r="E95" s="168" t="s">
        <v>179</v>
      </c>
      <c r="F95" s="169"/>
      <c r="G95" s="130" t="s">
        <v>7</v>
      </c>
      <c r="H95" s="97">
        <v>80000</v>
      </c>
      <c r="I95" s="103">
        <v>0</v>
      </c>
      <c r="J95" s="104">
        <v>80000</v>
      </c>
      <c r="K95" s="119" t="str">
        <f t="shared" si="1"/>
        <v>80304090301229040200</v>
      </c>
      <c r="L95" s="107" t="s">
        <v>180</v>
      </c>
    </row>
    <row r="96" spans="1:12" ht="22.5">
      <c r="A96" s="100" t="s">
        <v>161</v>
      </c>
      <c r="B96" s="101" t="s">
        <v>7</v>
      </c>
      <c r="C96" s="102" t="s">
        <v>121</v>
      </c>
      <c r="D96" s="125" t="s">
        <v>171</v>
      </c>
      <c r="E96" s="168" t="s">
        <v>179</v>
      </c>
      <c r="F96" s="169"/>
      <c r="G96" s="130" t="s">
        <v>163</v>
      </c>
      <c r="H96" s="97">
        <v>80000</v>
      </c>
      <c r="I96" s="103">
        <v>0</v>
      </c>
      <c r="J96" s="104">
        <v>80000</v>
      </c>
      <c r="K96" s="119" t="str">
        <f t="shared" si="1"/>
        <v>80304090301229040240</v>
      </c>
      <c r="L96" s="107" t="s">
        <v>181</v>
      </c>
    </row>
    <row r="97" spans="1:12" s="85" customFormat="1">
      <c r="A97" s="80" t="s">
        <v>164</v>
      </c>
      <c r="B97" s="79" t="s">
        <v>7</v>
      </c>
      <c r="C97" s="122" t="s">
        <v>121</v>
      </c>
      <c r="D97" s="126" t="s">
        <v>171</v>
      </c>
      <c r="E97" s="201" t="s">
        <v>179</v>
      </c>
      <c r="F97" s="209"/>
      <c r="G97" s="123" t="s">
        <v>165</v>
      </c>
      <c r="H97" s="81">
        <v>80000</v>
      </c>
      <c r="I97" s="82">
        <v>0</v>
      </c>
      <c r="J97" s="83">
        <f>IF(IF(H97="",0,H97)=0,0,(IF(H97&gt;0,IF(I97&gt;H97,0,H97-I97),IF(I97&gt;H97,H97-I97,0))))</f>
        <v>80000</v>
      </c>
      <c r="K97" s="119" t="str">
        <f t="shared" si="1"/>
        <v>80304090301229040244</v>
      </c>
      <c r="L97" s="84" t="str">
        <f>C97 &amp; D97 &amp;E97 &amp; F97 &amp; G97</f>
        <v>80304090301229040244</v>
      </c>
    </row>
    <row r="98" spans="1:12" ht="33.75">
      <c r="A98" s="100" t="s">
        <v>182</v>
      </c>
      <c r="B98" s="101" t="s">
        <v>7</v>
      </c>
      <c r="C98" s="102" t="s">
        <v>121</v>
      </c>
      <c r="D98" s="125" t="s">
        <v>171</v>
      </c>
      <c r="E98" s="168" t="s">
        <v>184</v>
      </c>
      <c r="F98" s="169"/>
      <c r="G98" s="130" t="s">
        <v>72</v>
      </c>
      <c r="H98" s="97">
        <v>57000</v>
      </c>
      <c r="I98" s="103">
        <v>0</v>
      </c>
      <c r="J98" s="104">
        <v>57000</v>
      </c>
      <c r="K98" s="119" t="str">
        <f t="shared" si="1"/>
        <v>80304090301271520000</v>
      </c>
      <c r="L98" s="107" t="s">
        <v>183</v>
      </c>
    </row>
    <row r="99" spans="1:12" ht="22.5">
      <c r="A99" s="100" t="s">
        <v>159</v>
      </c>
      <c r="B99" s="101" t="s">
        <v>7</v>
      </c>
      <c r="C99" s="102" t="s">
        <v>121</v>
      </c>
      <c r="D99" s="125" t="s">
        <v>171</v>
      </c>
      <c r="E99" s="168" t="s">
        <v>184</v>
      </c>
      <c r="F99" s="169"/>
      <c r="G99" s="130" t="s">
        <v>7</v>
      </c>
      <c r="H99" s="97">
        <v>57000</v>
      </c>
      <c r="I99" s="103">
        <v>0</v>
      </c>
      <c r="J99" s="104">
        <v>57000</v>
      </c>
      <c r="K99" s="119" t="str">
        <f t="shared" si="1"/>
        <v>80304090301271520200</v>
      </c>
      <c r="L99" s="107" t="s">
        <v>185</v>
      </c>
    </row>
    <row r="100" spans="1:12" ht="22.5">
      <c r="A100" s="100" t="s">
        <v>161</v>
      </c>
      <c r="B100" s="101" t="s">
        <v>7</v>
      </c>
      <c r="C100" s="102" t="s">
        <v>121</v>
      </c>
      <c r="D100" s="125" t="s">
        <v>171</v>
      </c>
      <c r="E100" s="168" t="s">
        <v>184</v>
      </c>
      <c r="F100" s="169"/>
      <c r="G100" s="130" t="s">
        <v>163</v>
      </c>
      <c r="H100" s="97">
        <v>57000</v>
      </c>
      <c r="I100" s="103">
        <v>0</v>
      </c>
      <c r="J100" s="104">
        <v>57000</v>
      </c>
      <c r="K100" s="119" t="str">
        <f t="shared" si="1"/>
        <v>80304090301271520240</v>
      </c>
      <c r="L100" s="107" t="s">
        <v>186</v>
      </c>
    </row>
    <row r="101" spans="1:12" s="85" customFormat="1">
      <c r="A101" s="80" t="s">
        <v>164</v>
      </c>
      <c r="B101" s="79" t="s">
        <v>7</v>
      </c>
      <c r="C101" s="122" t="s">
        <v>121</v>
      </c>
      <c r="D101" s="126" t="s">
        <v>171</v>
      </c>
      <c r="E101" s="201" t="s">
        <v>184</v>
      </c>
      <c r="F101" s="209"/>
      <c r="G101" s="123" t="s">
        <v>165</v>
      </c>
      <c r="H101" s="81">
        <v>57000</v>
      </c>
      <c r="I101" s="82">
        <v>0</v>
      </c>
      <c r="J101" s="83">
        <f>IF(IF(H101="",0,H101)=0,0,(IF(H101&gt;0,IF(I101&gt;H101,0,H101-I101),IF(I101&gt;H101,H101-I101,0))))</f>
        <v>57000</v>
      </c>
      <c r="K101" s="119" t="str">
        <f t="shared" si="1"/>
        <v>80304090301271520244</v>
      </c>
      <c r="L101" s="84" t="str">
        <f>C101 &amp; D101 &amp;E101 &amp; F101 &amp; G101</f>
        <v>80304090301271520244</v>
      </c>
    </row>
    <row r="102" spans="1:12">
      <c r="A102" s="100" t="s">
        <v>187</v>
      </c>
      <c r="B102" s="101" t="s">
        <v>7</v>
      </c>
      <c r="C102" s="102" t="s">
        <v>121</v>
      </c>
      <c r="D102" s="125" t="s">
        <v>171</v>
      </c>
      <c r="E102" s="168" t="s">
        <v>189</v>
      </c>
      <c r="F102" s="169"/>
      <c r="G102" s="130" t="s">
        <v>72</v>
      </c>
      <c r="H102" s="97">
        <v>150000</v>
      </c>
      <c r="I102" s="103">
        <v>0</v>
      </c>
      <c r="J102" s="104">
        <v>150000</v>
      </c>
      <c r="K102" s="119" t="str">
        <f t="shared" si="1"/>
        <v>80304090301329050000</v>
      </c>
      <c r="L102" s="107" t="s">
        <v>188</v>
      </c>
    </row>
    <row r="103" spans="1:12" ht="22.5">
      <c r="A103" s="100" t="s">
        <v>159</v>
      </c>
      <c r="B103" s="101" t="s">
        <v>7</v>
      </c>
      <c r="C103" s="102" t="s">
        <v>121</v>
      </c>
      <c r="D103" s="125" t="s">
        <v>171</v>
      </c>
      <c r="E103" s="168" t="s">
        <v>189</v>
      </c>
      <c r="F103" s="169"/>
      <c r="G103" s="130" t="s">
        <v>7</v>
      </c>
      <c r="H103" s="97">
        <v>150000</v>
      </c>
      <c r="I103" s="103">
        <v>0</v>
      </c>
      <c r="J103" s="104">
        <v>150000</v>
      </c>
      <c r="K103" s="119" t="str">
        <f t="shared" ref="K103:K134" si="2">C103 &amp; D103 &amp;E103 &amp; F103 &amp; G103</f>
        <v>80304090301329050200</v>
      </c>
      <c r="L103" s="107" t="s">
        <v>190</v>
      </c>
    </row>
    <row r="104" spans="1:12" ht="22.5">
      <c r="A104" s="100" t="s">
        <v>161</v>
      </c>
      <c r="B104" s="101" t="s">
        <v>7</v>
      </c>
      <c r="C104" s="102" t="s">
        <v>121</v>
      </c>
      <c r="D104" s="125" t="s">
        <v>171</v>
      </c>
      <c r="E104" s="168" t="s">
        <v>189</v>
      </c>
      <c r="F104" s="169"/>
      <c r="G104" s="130" t="s">
        <v>163</v>
      </c>
      <c r="H104" s="97">
        <v>150000</v>
      </c>
      <c r="I104" s="103">
        <v>0</v>
      </c>
      <c r="J104" s="104">
        <v>150000</v>
      </c>
      <c r="K104" s="119" t="str">
        <f t="shared" si="2"/>
        <v>80304090301329050240</v>
      </c>
      <c r="L104" s="107" t="s">
        <v>191</v>
      </c>
    </row>
    <row r="105" spans="1:12" s="85" customFormat="1">
      <c r="A105" s="80" t="s">
        <v>164</v>
      </c>
      <c r="B105" s="79" t="s">
        <v>7</v>
      </c>
      <c r="C105" s="122" t="s">
        <v>121</v>
      </c>
      <c r="D105" s="126" t="s">
        <v>171</v>
      </c>
      <c r="E105" s="201" t="s">
        <v>189</v>
      </c>
      <c r="F105" s="209"/>
      <c r="G105" s="123" t="s">
        <v>165</v>
      </c>
      <c r="H105" s="81">
        <v>150000</v>
      </c>
      <c r="I105" s="82">
        <v>0</v>
      </c>
      <c r="J105" s="83">
        <f>IF(IF(H105="",0,H105)=0,0,(IF(H105&gt;0,IF(I105&gt;H105,0,H105-I105),IF(I105&gt;H105,H105-I105,0))))</f>
        <v>150000</v>
      </c>
      <c r="K105" s="119" t="str">
        <f t="shared" si="2"/>
        <v>80304090301329050244</v>
      </c>
      <c r="L105" s="84" t="str">
        <f>C105 &amp; D105 &amp;E105 &amp; F105 &amp; G105</f>
        <v>80304090301329050244</v>
      </c>
    </row>
    <row r="106" spans="1:12" ht="22.5">
      <c r="A106" s="100" t="s">
        <v>192</v>
      </c>
      <c r="B106" s="101" t="s">
        <v>7</v>
      </c>
      <c r="C106" s="102" t="s">
        <v>121</v>
      </c>
      <c r="D106" s="125" t="s">
        <v>171</v>
      </c>
      <c r="E106" s="168" t="s">
        <v>194</v>
      </c>
      <c r="F106" s="169"/>
      <c r="G106" s="130" t="s">
        <v>72</v>
      </c>
      <c r="H106" s="97">
        <v>1784900</v>
      </c>
      <c r="I106" s="103">
        <v>0</v>
      </c>
      <c r="J106" s="104">
        <v>1784900</v>
      </c>
      <c r="K106" s="119" t="str">
        <f t="shared" si="2"/>
        <v>80304090302129010000</v>
      </c>
      <c r="L106" s="107" t="s">
        <v>193</v>
      </c>
    </row>
    <row r="107" spans="1:12" ht="22.5">
      <c r="A107" s="100" t="s">
        <v>159</v>
      </c>
      <c r="B107" s="101" t="s">
        <v>7</v>
      </c>
      <c r="C107" s="102" t="s">
        <v>121</v>
      </c>
      <c r="D107" s="125" t="s">
        <v>171</v>
      </c>
      <c r="E107" s="168" t="s">
        <v>194</v>
      </c>
      <c r="F107" s="169"/>
      <c r="G107" s="130" t="s">
        <v>7</v>
      </c>
      <c r="H107" s="97">
        <v>1784900</v>
      </c>
      <c r="I107" s="103">
        <v>0</v>
      </c>
      <c r="J107" s="104">
        <v>1784900</v>
      </c>
      <c r="K107" s="119" t="str">
        <f t="shared" si="2"/>
        <v>80304090302129010200</v>
      </c>
      <c r="L107" s="107" t="s">
        <v>195</v>
      </c>
    </row>
    <row r="108" spans="1:12" ht="22.5">
      <c r="A108" s="100" t="s">
        <v>161</v>
      </c>
      <c r="B108" s="101" t="s">
        <v>7</v>
      </c>
      <c r="C108" s="102" t="s">
        <v>121</v>
      </c>
      <c r="D108" s="125" t="s">
        <v>171</v>
      </c>
      <c r="E108" s="168" t="s">
        <v>194</v>
      </c>
      <c r="F108" s="169"/>
      <c r="G108" s="130" t="s">
        <v>163</v>
      </c>
      <c r="H108" s="97">
        <v>1784900</v>
      </c>
      <c r="I108" s="103">
        <v>0</v>
      </c>
      <c r="J108" s="104">
        <v>1784900</v>
      </c>
      <c r="K108" s="119" t="str">
        <f t="shared" si="2"/>
        <v>80304090302129010240</v>
      </c>
      <c r="L108" s="107" t="s">
        <v>196</v>
      </c>
    </row>
    <row r="109" spans="1:12" s="85" customFormat="1">
      <c r="A109" s="80" t="s">
        <v>164</v>
      </c>
      <c r="B109" s="79" t="s">
        <v>7</v>
      </c>
      <c r="C109" s="122" t="s">
        <v>121</v>
      </c>
      <c r="D109" s="126" t="s">
        <v>171</v>
      </c>
      <c r="E109" s="201" t="s">
        <v>194</v>
      </c>
      <c r="F109" s="209"/>
      <c r="G109" s="123" t="s">
        <v>165</v>
      </c>
      <c r="H109" s="81">
        <v>1784900</v>
      </c>
      <c r="I109" s="82">
        <v>0</v>
      </c>
      <c r="J109" s="83">
        <f>IF(IF(H109="",0,H109)=0,0,(IF(H109&gt;0,IF(I109&gt;H109,0,H109-I109),IF(I109&gt;H109,H109-I109,0))))</f>
        <v>1784900</v>
      </c>
      <c r="K109" s="119" t="str">
        <f t="shared" si="2"/>
        <v>80304090302129010244</v>
      </c>
      <c r="L109" s="84" t="str">
        <f>C109 &amp; D109 &amp;E109 &amp; F109 &amp; G109</f>
        <v>80304090302129010244</v>
      </c>
    </row>
    <row r="110" spans="1:12" ht="22.5">
      <c r="A110" s="100" t="s">
        <v>197</v>
      </c>
      <c r="B110" s="101" t="s">
        <v>7</v>
      </c>
      <c r="C110" s="102" t="s">
        <v>121</v>
      </c>
      <c r="D110" s="125" t="s">
        <v>171</v>
      </c>
      <c r="E110" s="168" t="s">
        <v>199</v>
      </c>
      <c r="F110" s="169"/>
      <c r="G110" s="130" t="s">
        <v>72</v>
      </c>
      <c r="H110" s="97">
        <v>1047000</v>
      </c>
      <c r="I110" s="103">
        <v>0</v>
      </c>
      <c r="J110" s="104">
        <v>1047000</v>
      </c>
      <c r="K110" s="119" t="str">
        <f t="shared" si="2"/>
        <v>80304090302171520000</v>
      </c>
      <c r="L110" s="107" t="s">
        <v>198</v>
      </c>
    </row>
    <row r="111" spans="1:12" ht="22.5">
      <c r="A111" s="100" t="s">
        <v>159</v>
      </c>
      <c r="B111" s="101" t="s">
        <v>7</v>
      </c>
      <c r="C111" s="102" t="s">
        <v>121</v>
      </c>
      <c r="D111" s="125" t="s">
        <v>171</v>
      </c>
      <c r="E111" s="168" t="s">
        <v>199</v>
      </c>
      <c r="F111" s="169"/>
      <c r="G111" s="130" t="s">
        <v>7</v>
      </c>
      <c r="H111" s="97">
        <v>1047000</v>
      </c>
      <c r="I111" s="103">
        <v>0</v>
      </c>
      <c r="J111" s="104">
        <v>1047000</v>
      </c>
      <c r="K111" s="119" t="str">
        <f t="shared" si="2"/>
        <v>80304090302171520200</v>
      </c>
      <c r="L111" s="107" t="s">
        <v>200</v>
      </c>
    </row>
    <row r="112" spans="1:12" ht="22.5">
      <c r="A112" s="100" t="s">
        <v>161</v>
      </c>
      <c r="B112" s="101" t="s">
        <v>7</v>
      </c>
      <c r="C112" s="102" t="s">
        <v>121</v>
      </c>
      <c r="D112" s="125" t="s">
        <v>171</v>
      </c>
      <c r="E112" s="168" t="s">
        <v>199</v>
      </c>
      <c r="F112" s="169"/>
      <c r="G112" s="130" t="s">
        <v>163</v>
      </c>
      <c r="H112" s="97">
        <v>1047000</v>
      </c>
      <c r="I112" s="103">
        <v>0</v>
      </c>
      <c r="J112" s="104">
        <v>1047000</v>
      </c>
      <c r="K112" s="119" t="str">
        <f t="shared" si="2"/>
        <v>80304090302171520240</v>
      </c>
      <c r="L112" s="107" t="s">
        <v>201</v>
      </c>
    </row>
    <row r="113" spans="1:12" s="85" customFormat="1">
      <c r="A113" s="80" t="s">
        <v>164</v>
      </c>
      <c r="B113" s="79" t="s">
        <v>7</v>
      </c>
      <c r="C113" s="122" t="s">
        <v>121</v>
      </c>
      <c r="D113" s="126" t="s">
        <v>171</v>
      </c>
      <c r="E113" s="201" t="s">
        <v>199</v>
      </c>
      <c r="F113" s="209"/>
      <c r="G113" s="123" t="s">
        <v>165</v>
      </c>
      <c r="H113" s="81">
        <v>1047000</v>
      </c>
      <c r="I113" s="82">
        <v>0</v>
      </c>
      <c r="J113" s="83">
        <f>IF(IF(H113="",0,H113)=0,0,(IF(H113&gt;0,IF(I113&gt;H113,0,H113-I113),IF(I113&gt;H113,H113-I113,0))))</f>
        <v>1047000</v>
      </c>
      <c r="K113" s="119" t="str">
        <f t="shared" si="2"/>
        <v>80304090302171520244</v>
      </c>
      <c r="L113" s="84" t="str">
        <f>C113 &amp; D113 &amp;E113 &amp; F113 &amp; G113</f>
        <v>80304090302171520244</v>
      </c>
    </row>
    <row r="114" spans="1:12" ht="22.5">
      <c r="A114" s="100" t="s">
        <v>202</v>
      </c>
      <c r="B114" s="101" t="s">
        <v>7</v>
      </c>
      <c r="C114" s="102" t="s">
        <v>121</v>
      </c>
      <c r="D114" s="125" t="s">
        <v>171</v>
      </c>
      <c r="E114" s="168" t="s">
        <v>204</v>
      </c>
      <c r="F114" s="169"/>
      <c r="G114" s="130" t="s">
        <v>72</v>
      </c>
      <c r="H114" s="97">
        <v>55100</v>
      </c>
      <c r="I114" s="103">
        <v>0</v>
      </c>
      <c r="J114" s="104">
        <v>55100</v>
      </c>
      <c r="K114" s="119" t="str">
        <f t="shared" si="2"/>
        <v>803040903021S1520000</v>
      </c>
      <c r="L114" s="107" t="s">
        <v>203</v>
      </c>
    </row>
    <row r="115" spans="1:12" ht="22.5">
      <c r="A115" s="100" t="s">
        <v>159</v>
      </c>
      <c r="B115" s="101" t="s">
        <v>7</v>
      </c>
      <c r="C115" s="102" t="s">
        <v>121</v>
      </c>
      <c r="D115" s="125" t="s">
        <v>171</v>
      </c>
      <c r="E115" s="168" t="s">
        <v>204</v>
      </c>
      <c r="F115" s="169"/>
      <c r="G115" s="130" t="s">
        <v>7</v>
      </c>
      <c r="H115" s="97">
        <v>55100</v>
      </c>
      <c r="I115" s="103">
        <v>0</v>
      </c>
      <c r="J115" s="104">
        <v>55100</v>
      </c>
      <c r="K115" s="119" t="str">
        <f t="shared" si="2"/>
        <v>803040903021S1520200</v>
      </c>
      <c r="L115" s="107" t="s">
        <v>205</v>
      </c>
    </row>
    <row r="116" spans="1:12" ht="22.5">
      <c r="A116" s="100" t="s">
        <v>161</v>
      </c>
      <c r="B116" s="101" t="s">
        <v>7</v>
      </c>
      <c r="C116" s="102" t="s">
        <v>121</v>
      </c>
      <c r="D116" s="125" t="s">
        <v>171</v>
      </c>
      <c r="E116" s="168" t="s">
        <v>204</v>
      </c>
      <c r="F116" s="169"/>
      <c r="G116" s="130" t="s">
        <v>163</v>
      </c>
      <c r="H116" s="97">
        <v>55100</v>
      </c>
      <c r="I116" s="103">
        <v>0</v>
      </c>
      <c r="J116" s="104">
        <v>55100</v>
      </c>
      <c r="K116" s="119" t="str">
        <f t="shared" si="2"/>
        <v>803040903021S1520240</v>
      </c>
      <c r="L116" s="107" t="s">
        <v>206</v>
      </c>
    </row>
    <row r="117" spans="1:12" s="85" customFormat="1">
      <c r="A117" s="80" t="s">
        <v>164</v>
      </c>
      <c r="B117" s="79" t="s">
        <v>7</v>
      </c>
      <c r="C117" s="122" t="s">
        <v>121</v>
      </c>
      <c r="D117" s="126" t="s">
        <v>171</v>
      </c>
      <c r="E117" s="201" t="s">
        <v>204</v>
      </c>
      <c r="F117" s="209"/>
      <c r="G117" s="123" t="s">
        <v>165</v>
      </c>
      <c r="H117" s="81">
        <v>55100</v>
      </c>
      <c r="I117" s="82">
        <v>0</v>
      </c>
      <c r="J117" s="83">
        <f>IF(IF(H117="",0,H117)=0,0,(IF(H117&gt;0,IF(I117&gt;H117,0,H117-I117),IF(I117&gt;H117,H117-I117,0))))</f>
        <v>55100</v>
      </c>
      <c r="K117" s="119" t="str">
        <f t="shared" si="2"/>
        <v>803040903021S1520244</v>
      </c>
      <c r="L117" s="84" t="str">
        <f>C117 &amp; D117 &amp;E117 &amp; F117 &amp; G117</f>
        <v>803040903021S1520244</v>
      </c>
    </row>
    <row r="118" spans="1:12" ht="22.5">
      <c r="A118" s="100" t="s">
        <v>207</v>
      </c>
      <c r="B118" s="101" t="s">
        <v>7</v>
      </c>
      <c r="C118" s="102" t="s">
        <v>121</v>
      </c>
      <c r="D118" s="125" t="s">
        <v>171</v>
      </c>
      <c r="E118" s="168" t="s">
        <v>209</v>
      </c>
      <c r="F118" s="169"/>
      <c r="G118" s="130" t="s">
        <v>72</v>
      </c>
      <c r="H118" s="97">
        <v>500000</v>
      </c>
      <c r="I118" s="103">
        <v>0</v>
      </c>
      <c r="J118" s="104">
        <v>500000</v>
      </c>
      <c r="K118" s="119" t="str">
        <f t="shared" si="2"/>
        <v>80304090302229020000</v>
      </c>
      <c r="L118" s="107" t="s">
        <v>208</v>
      </c>
    </row>
    <row r="119" spans="1:12" ht="22.5">
      <c r="A119" s="100" t="s">
        <v>159</v>
      </c>
      <c r="B119" s="101" t="s">
        <v>7</v>
      </c>
      <c r="C119" s="102" t="s">
        <v>121</v>
      </c>
      <c r="D119" s="125" t="s">
        <v>171</v>
      </c>
      <c r="E119" s="168" t="s">
        <v>209</v>
      </c>
      <c r="F119" s="169"/>
      <c r="G119" s="130" t="s">
        <v>7</v>
      </c>
      <c r="H119" s="97">
        <v>500000</v>
      </c>
      <c r="I119" s="103">
        <v>0</v>
      </c>
      <c r="J119" s="104">
        <v>500000</v>
      </c>
      <c r="K119" s="119" t="str">
        <f t="shared" si="2"/>
        <v>80304090302229020200</v>
      </c>
      <c r="L119" s="107" t="s">
        <v>210</v>
      </c>
    </row>
    <row r="120" spans="1:12" ht="22.5">
      <c r="A120" s="100" t="s">
        <v>161</v>
      </c>
      <c r="B120" s="101" t="s">
        <v>7</v>
      </c>
      <c r="C120" s="102" t="s">
        <v>121</v>
      </c>
      <c r="D120" s="125" t="s">
        <v>171</v>
      </c>
      <c r="E120" s="168" t="s">
        <v>209</v>
      </c>
      <c r="F120" s="169"/>
      <c r="G120" s="130" t="s">
        <v>163</v>
      </c>
      <c r="H120" s="97">
        <v>500000</v>
      </c>
      <c r="I120" s="103">
        <v>0</v>
      </c>
      <c r="J120" s="104">
        <v>500000</v>
      </c>
      <c r="K120" s="119" t="str">
        <f t="shared" si="2"/>
        <v>80304090302229020240</v>
      </c>
      <c r="L120" s="107" t="s">
        <v>211</v>
      </c>
    </row>
    <row r="121" spans="1:12" s="85" customFormat="1">
      <c r="A121" s="80" t="s">
        <v>164</v>
      </c>
      <c r="B121" s="79" t="s">
        <v>7</v>
      </c>
      <c r="C121" s="122" t="s">
        <v>121</v>
      </c>
      <c r="D121" s="126" t="s">
        <v>171</v>
      </c>
      <c r="E121" s="201" t="s">
        <v>209</v>
      </c>
      <c r="F121" s="209"/>
      <c r="G121" s="123" t="s">
        <v>165</v>
      </c>
      <c r="H121" s="81">
        <v>500000</v>
      </c>
      <c r="I121" s="82">
        <v>0</v>
      </c>
      <c r="J121" s="83">
        <f>IF(IF(H121="",0,H121)=0,0,(IF(H121&gt;0,IF(I121&gt;H121,0,H121-I121),IF(I121&gt;H121,H121-I121,0))))</f>
        <v>500000</v>
      </c>
      <c r="K121" s="119" t="str">
        <f t="shared" si="2"/>
        <v>80304090302229020244</v>
      </c>
      <c r="L121" s="84" t="str">
        <f>C121 &amp; D121 &amp;E121 &amp; F121 &amp; G121</f>
        <v>80304090302229020244</v>
      </c>
    </row>
    <row r="122" spans="1:12">
      <c r="A122" s="100" t="s">
        <v>212</v>
      </c>
      <c r="B122" s="101" t="s">
        <v>7</v>
      </c>
      <c r="C122" s="102" t="s">
        <v>121</v>
      </c>
      <c r="D122" s="125" t="s">
        <v>214</v>
      </c>
      <c r="E122" s="168" t="s">
        <v>123</v>
      </c>
      <c r="F122" s="169"/>
      <c r="G122" s="130" t="s">
        <v>72</v>
      </c>
      <c r="H122" s="97">
        <v>4605919.18</v>
      </c>
      <c r="I122" s="103">
        <v>1044643.55</v>
      </c>
      <c r="J122" s="104">
        <v>3561275.63</v>
      </c>
      <c r="K122" s="119" t="str">
        <f t="shared" si="2"/>
        <v>80305000000000000000</v>
      </c>
      <c r="L122" s="107" t="s">
        <v>213</v>
      </c>
    </row>
    <row r="123" spans="1:12">
      <c r="A123" s="100" t="s">
        <v>215</v>
      </c>
      <c r="B123" s="101" t="s">
        <v>7</v>
      </c>
      <c r="C123" s="102" t="s">
        <v>121</v>
      </c>
      <c r="D123" s="125" t="s">
        <v>217</v>
      </c>
      <c r="E123" s="168" t="s">
        <v>123</v>
      </c>
      <c r="F123" s="169"/>
      <c r="G123" s="130" t="s">
        <v>72</v>
      </c>
      <c r="H123" s="97">
        <v>853000</v>
      </c>
      <c r="I123" s="103">
        <v>267817.63</v>
      </c>
      <c r="J123" s="104">
        <v>585182.37</v>
      </c>
      <c r="K123" s="119" t="str">
        <f t="shared" si="2"/>
        <v>80305020000000000000</v>
      </c>
      <c r="L123" s="107" t="s">
        <v>216</v>
      </c>
    </row>
    <row r="124" spans="1:12">
      <c r="A124" s="100" t="s">
        <v>218</v>
      </c>
      <c r="B124" s="101" t="s">
        <v>7</v>
      </c>
      <c r="C124" s="102" t="s">
        <v>121</v>
      </c>
      <c r="D124" s="125" t="s">
        <v>217</v>
      </c>
      <c r="E124" s="168" t="s">
        <v>220</v>
      </c>
      <c r="F124" s="169"/>
      <c r="G124" s="130" t="s">
        <v>72</v>
      </c>
      <c r="H124" s="97">
        <v>853000</v>
      </c>
      <c r="I124" s="103">
        <v>267817.63</v>
      </c>
      <c r="J124" s="104">
        <v>585182.37</v>
      </c>
      <c r="K124" s="119" t="str">
        <f t="shared" si="2"/>
        <v>80305029990081010000</v>
      </c>
      <c r="L124" s="107" t="s">
        <v>219</v>
      </c>
    </row>
    <row r="125" spans="1:12">
      <c r="A125" s="100" t="s">
        <v>133</v>
      </c>
      <c r="B125" s="101" t="s">
        <v>7</v>
      </c>
      <c r="C125" s="102" t="s">
        <v>121</v>
      </c>
      <c r="D125" s="125" t="s">
        <v>217</v>
      </c>
      <c r="E125" s="168" t="s">
        <v>220</v>
      </c>
      <c r="F125" s="169"/>
      <c r="G125" s="130" t="s">
        <v>135</v>
      </c>
      <c r="H125" s="97">
        <v>853000</v>
      </c>
      <c r="I125" s="103">
        <v>267817.63</v>
      </c>
      <c r="J125" s="104">
        <v>585182.37</v>
      </c>
      <c r="K125" s="119" t="str">
        <f t="shared" si="2"/>
        <v>80305029990081010800</v>
      </c>
      <c r="L125" s="107" t="s">
        <v>221</v>
      </c>
    </row>
    <row r="126" spans="1:12" ht="45">
      <c r="A126" s="100" t="s">
        <v>222</v>
      </c>
      <c r="B126" s="101" t="s">
        <v>7</v>
      </c>
      <c r="C126" s="102" t="s">
        <v>121</v>
      </c>
      <c r="D126" s="125" t="s">
        <v>217</v>
      </c>
      <c r="E126" s="168" t="s">
        <v>220</v>
      </c>
      <c r="F126" s="169"/>
      <c r="G126" s="130" t="s">
        <v>224</v>
      </c>
      <c r="H126" s="97">
        <v>853000</v>
      </c>
      <c r="I126" s="103">
        <v>267817.63</v>
      </c>
      <c r="J126" s="104">
        <v>585182.37</v>
      </c>
      <c r="K126" s="119" t="str">
        <f t="shared" si="2"/>
        <v>80305029990081010810</v>
      </c>
      <c r="L126" s="107" t="s">
        <v>223</v>
      </c>
    </row>
    <row r="127" spans="1:12" s="85" customFormat="1" ht="78.75">
      <c r="A127" s="80" t="s">
        <v>225</v>
      </c>
      <c r="B127" s="79" t="s">
        <v>7</v>
      </c>
      <c r="C127" s="122" t="s">
        <v>121</v>
      </c>
      <c r="D127" s="126" t="s">
        <v>217</v>
      </c>
      <c r="E127" s="201" t="s">
        <v>220</v>
      </c>
      <c r="F127" s="209"/>
      <c r="G127" s="123" t="s">
        <v>226</v>
      </c>
      <c r="H127" s="81">
        <v>853000</v>
      </c>
      <c r="I127" s="82">
        <v>267817.63</v>
      </c>
      <c r="J127" s="83">
        <f>IF(IF(H127="",0,H127)=0,0,(IF(H127&gt;0,IF(I127&gt;H127,0,H127-I127),IF(I127&gt;H127,H127-I127,0))))</f>
        <v>585182.37</v>
      </c>
      <c r="K127" s="119" t="str">
        <f t="shared" si="2"/>
        <v>80305029990081010813</v>
      </c>
      <c r="L127" s="84" t="str">
        <f>C127 &amp; D127 &amp;E127 &amp; F127 &amp; G127</f>
        <v>80305029990081010813</v>
      </c>
    </row>
    <row r="128" spans="1:12">
      <c r="A128" s="100" t="s">
        <v>227</v>
      </c>
      <c r="B128" s="101" t="s">
        <v>7</v>
      </c>
      <c r="C128" s="102" t="s">
        <v>121</v>
      </c>
      <c r="D128" s="125" t="s">
        <v>229</v>
      </c>
      <c r="E128" s="168" t="s">
        <v>123</v>
      </c>
      <c r="F128" s="169"/>
      <c r="G128" s="130" t="s">
        <v>72</v>
      </c>
      <c r="H128" s="97">
        <v>3752919.18</v>
      </c>
      <c r="I128" s="103">
        <v>776825.92</v>
      </c>
      <c r="J128" s="104">
        <v>2976093.26</v>
      </c>
      <c r="K128" s="119" t="str">
        <f t="shared" si="2"/>
        <v>80305030000000000000</v>
      </c>
      <c r="L128" s="107" t="s">
        <v>228</v>
      </c>
    </row>
    <row r="129" spans="1:12" ht="22.5">
      <c r="A129" s="100" t="s">
        <v>230</v>
      </c>
      <c r="B129" s="101" t="s">
        <v>7</v>
      </c>
      <c r="C129" s="102" t="s">
        <v>121</v>
      </c>
      <c r="D129" s="125" t="s">
        <v>229</v>
      </c>
      <c r="E129" s="168" t="s">
        <v>232</v>
      </c>
      <c r="F129" s="169"/>
      <c r="G129" s="130" t="s">
        <v>72</v>
      </c>
      <c r="H129" s="97">
        <v>61448</v>
      </c>
      <c r="I129" s="103">
        <v>0</v>
      </c>
      <c r="J129" s="104">
        <v>61448</v>
      </c>
      <c r="K129" s="119" t="str">
        <f t="shared" si="2"/>
        <v>803050301001L5550000</v>
      </c>
      <c r="L129" s="107" t="s">
        <v>231</v>
      </c>
    </row>
    <row r="130" spans="1:12" ht="22.5">
      <c r="A130" s="100" t="s">
        <v>159</v>
      </c>
      <c r="B130" s="101" t="s">
        <v>7</v>
      </c>
      <c r="C130" s="102" t="s">
        <v>121</v>
      </c>
      <c r="D130" s="125" t="s">
        <v>229</v>
      </c>
      <c r="E130" s="168" t="s">
        <v>232</v>
      </c>
      <c r="F130" s="169"/>
      <c r="G130" s="130" t="s">
        <v>7</v>
      </c>
      <c r="H130" s="97">
        <v>61448</v>
      </c>
      <c r="I130" s="103">
        <v>0</v>
      </c>
      <c r="J130" s="104">
        <v>61448</v>
      </c>
      <c r="K130" s="119" t="str">
        <f t="shared" si="2"/>
        <v>803050301001L5550200</v>
      </c>
      <c r="L130" s="107" t="s">
        <v>233</v>
      </c>
    </row>
    <row r="131" spans="1:12" ht="22.5">
      <c r="A131" s="100" t="s">
        <v>161</v>
      </c>
      <c r="B131" s="101" t="s">
        <v>7</v>
      </c>
      <c r="C131" s="102" t="s">
        <v>121</v>
      </c>
      <c r="D131" s="125" t="s">
        <v>229</v>
      </c>
      <c r="E131" s="168" t="s">
        <v>232</v>
      </c>
      <c r="F131" s="169"/>
      <c r="G131" s="130" t="s">
        <v>163</v>
      </c>
      <c r="H131" s="97">
        <v>61448</v>
      </c>
      <c r="I131" s="103">
        <v>0</v>
      </c>
      <c r="J131" s="104">
        <v>61448</v>
      </c>
      <c r="K131" s="119" t="str">
        <f t="shared" si="2"/>
        <v>803050301001L5550240</v>
      </c>
      <c r="L131" s="107" t="s">
        <v>234</v>
      </c>
    </row>
    <row r="132" spans="1:12" s="85" customFormat="1">
      <c r="A132" s="80" t="s">
        <v>164</v>
      </c>
      <c r="B132" s="79" t="s">
        <v>7</v>
      </c>
      <c r="C132" s="122" t="s">
        <v>121</v>
      </c>
      <c r="D132" s="126" t="s">
        <v>229</v>
      </c>
      <c r="E132" s="201" t="s">
        <v>232</v>
      </c>
      <c r="F132" s="209"/>
      <c r="G132" s="123" t="s">
        <v>165</v>
      </c>
      <c r="H132" s="81">
        <v>61448</v>
      </c>
      <c r="I132" s="82">
        <v>0</v>
      </c>
      <c r="J132" s="83">
        <f>IF(IF(H132="",0,H132)=0,0,(IF(H132&gt;0,IF(I132&gt;H132,0,H132-I132),IF(I132&gt;H132,H132-I132,0))))</f>
        <v>61448</v>
      </c>
      <c r="K132" s="119" t="str">
        <f t="shared" si="2"/>
        <v>803050301001L5550244</v>
      </c>
      <c r="L132" s="84" t="str">
        <f>C132 &amp; D132 &amp;E132 &amp; F132 &amp; G132</f>
        <v>803050301001L5550244</v>
      </c>
    </row>
    <row r="133" spans="1:12" ht="22.5">
      <c r="A133" s="100" t="s">
        <v>235</v>
      </c>
      <c r="B133" s="101" t="s">
        <v>7</v>
      </c>
      <c r="C133" s="102" t="s">
        <v>121</v>
      </c>
      <c r="D133" s="125" t="s">
        <v>229</v>
      </c>
      <c r="E133" s="168" t="s">
        <v>237</v>
      </c>
      <c r="F133" s="169"/>
      <c r="G133" s="130" t="s">
        <v>72</v>
      </c>
      <c r="H133" s="97">
        <v>122896</v>
      </c>
      <c r="I133" s="103">
        <v>0</v>
      </c>
      <c r="J133" s="104">
        <v>122896</v>
      </c>
      <c r="K133" s="119" t="str">
        <f t="shared" si="2"/>
        <v>803050301002L5550000</v>
      </c>
      <c r="L133" s="107" t="s">
        <v>236</v>
      </c>
    </row>
    <row r="134" spans="1:12" ht="22.5">
      <c r="A134" s="100" t="s">
        <v>159</v>
      </c>
      <c r="B134" s="101" t="s">
        <v>7</v>
      </c>
      <c r="C134" s="102" t="s">
        <v>121</v>
      </c>
      <c r="D134" s="125" t="s">
        <v>229</v>
      </c>
      <c r="E134" s="168" t="s">
        <v>237</v>
      </c>
      <c r="F134" s="169"/>
      <c r="G134" s="130" t="s">
        <v>7</v>
      </c>
      <c r="H134" s="97">
        <v>122896</v>
      </c>
      <c r="I134" s="103">
        <v>0</v>
      </c>
      <c r="J134" s="104">
        <v>122896</v>
      </c>
      <c r="K134" s="119" t="str">
        <f t="shared" si="2"/>
        <v>803050301002L5550200</v>
      </c>
      <c r="L134" s="107" t="s">
        <v>238</v>
      </c>
    </row>
    <row r="135" spans="1:12" ht="22.5">
      <c r="A135" s="100" t="s">
        <v>161</v>
      </c>
      <c r="B135" s="101" t="s">
        <v>7</v>
      </c>
      <c r="C135" s="102" t="s">
        <v>121</v>
      </c>
      <c r="D135" s="125" t="s">
        <v>229</v>
      </c>
      <c r="E135" s="168" t="s">
        <v>237</v>
      </c>
      <c r="F135" s="169"/>
      <c r="G135" s="130" t="s">
        <v>163</v>
      </c>
      <c r="H135" s="97">
        <v>122896</v>
      </c>
      <c r="I135" s="103">
        <v>0</v>
      </c>
      <c r="J135" s="104">
        <v>122896</v>
      </c>
      <c r="K135" s="119" t="str">
        <f t="shared" ref="K135:K166" si="3">C135 &amp; D135 &amp;E135 &amp; F135 &amp; G135</f>
        <v>803050301002L5550240</v>
      </c>
      <c r="L135" s="107" t="s">
        <v>239</v>
      </c>
    </row>
    <row r="136" spans="1:12" s="85" customFormat="1">
      <c r="A136" s="80" t="s">
        <v>164</v>
      </c>
      <c r="B136" s="79" t="s">
        <v>7</v>
      </c>
      <c r="C136" s="122" t="s">
        <v>121</v>
      </c>
      <c r="D136" s="126" t="s">
        <v>229</v>
      </c>
      <c r="E136" s="201" t="s">
        <v>237</v>
      </c>
      <c r="F136" s="209"/>
      <c r="G136" s="123" t="s">
        <v>165</v>
      </c>
      <c r="H136" s="81">
        <v>122896</v>
      </c>
      <c r="I136" s="82">
        <v>0</v>
      </c>
      <c r="J136" s="83">
        <f>IF(IF(H136="",0,H136)=0,0,(IF(H136&gt;0,IF(I136&gt;H136,0,H136-I136),IF(I136&gt;H136,H136-I136,0))))</f>
        <v>122896</v>
      </c>
      <c r="K136" s="119" t="str">
        <f t="shared" si="3"/>
        <v>803050301002L5550244</v>
      </c>
      <c r="L136" s="84" t="str">
        <f>C136 &amp; D136 &amp;E136 &amp; F136 &amp; G136</f>
        <v>803050301002L5550244</v>
      </c>
    </row>
    <row r="137" spans="1:12">
      <c r="A137" s="100" t="s">
        <v>240</v>
      </c>
      <c r="B137" s="101" t="s">
        <v>7</v>
      </c>
      <c r="C137" s="102" t="s">
        <v>121</v>
      </c>
      <c r="D137" s="125" t="s">
        <v>229</v>
      </c>
      <c r="E137" s="168" t="s">
        <v>242</v>
      </c>
      <c r="F137" s="169"/>
      <c r="G137" s="130" t="s">
        <v>72</v>
      </c>
      <c r="H137" s="97">
        <v>2508000</v>
      </c>
      <c r="I137" s="103">
        <v>758199.41</v>
      </c>
      <c r="J137" s="104">
        <v>1749800.59</v>
      </c>
      <c r="K137" s="119" t="str">
        <f t="shared" si="3"/>
        <v>80305030301429210000</v>
      </c>
      <c r="L137" s="107" t="s">
        <v>241</v>
      </c>
    </row>
    <row r="138" spans="1:12" ht="22.5">
      <c r="A138" s="100" t="s">
        <v>159</v>
      </c>
      <c r="B138" s="101" t="s">
        <v>7</v>
      </c>
      <c r="C138" s="102" t="s">
        <v>121</v>
      </c>
      <c r="D138" s="125" t="s">
        <v>229</v>
      </c>
      <c r="E138" s="168" t="s">
        <v>242</v>
      </c>
      <c r="F138" s="169"/>
      <c r="G138" s="130" t="s">
        <v>7</v>
      </c>
      <c r="H138" s="97">
        <v>2508000</v>
      </c>
      <c r="I138" s="103">
        <v>758199.41</v>
      </c>
      <c r="J138" s="104">
        <v>1749800.59</v>
      </c>
      <c r="K138" s="119" t="str">
        <f t="shared" si="3"/>
        <v>80305030301429210200</v>
      </c>
      <c r="L138" s="107" t="s">
        <v>243</v>
      </c>
    </row>
    <row r="139" spans="1:12" ht="22.5">
      <c r="A139" s="100" t="s">
        <v>161</v>
      </c>
      <c r="B139" s="101" t="s">
        <v>7</v>
      </c>
      <c r="C139" s="102" t="s">
        <v>121</v>
      </c>
      <c r="D139" s="125" t="s">
        <v>229</v>
      </c>
      <c r="E139" s="168" t="s">
        <v>242</v>
      </c>
      <c r="F139" s="169"/>
      <c r="G139" s="130" t="s">
        <v>163</v>
      </c>
      <c r="H139" s="97">
        <v>2508000</v>
      </c>
      <c r="I139" s="103">
        <v>758199.41</v>
      </c>
      <c r="J139" s="104">
        <v>1749800.59</v>
      </c>
      <c r="K139" s="119" t="str">
        <f t="shared" si="3"/>
        <v>80305030301429210240</v>
      </c>
      <c r="L139" s="107" t="s">
        <v>244</v>
      </c>
    </row>
    <row r="140" spans="1:12" s="85" customFormat="1">
      <c r="A140" s="80" t="s">
        <v>164</v>
      </c>
      <c r="B140" s="79" t="s">
        <v>7</v>
      </c>
      <c r="C140" s="122" t="s">
        <v>121</v>
      </c>
      <c r="D140" s="126" t="s">
        <v>229</v>
      </c>
      <c r="E140" s="201" t="s">
        <v>242</v>
      </c>
      <c r="F140" s="209"/>
      <c r="G140" s="123" t="s">
        <v>165</v>
      </c>
      <c r="H140" s="81">
        <v>2508000</v>
      </c>
      <c r="I140" s="82">
        <v>758199.41</v>
      </c>
      <c r="J140" s="83">
        <f>IF(IF(H140="",0,H140)=0,0,(IF(H140&gt;0,IF(I140&gt;H140,0,H140-I140),IF(I140&gt;H140,H140-I140,0))))</f>
        <v>1749800.59</v>
      </c>
      <c r="K140" s="119" t="str">
        <f t="shared" si="3"/>
        <v>80305030301429210244</v>
      </c>
      <c r="L140" s="84" t="str">
        <f>C140 &amp; D140 &amp;E140 &amp; F140 &amp; G140</f>
        <v>80305030301429210244</v>
      </c>
    </row>
    <row r="141" spans="1:12">
      <c r="A141" s="100" t="s">
        <v>245</v>
      </c>
      <c r="B141" s="101" t="s">
        <v>7</v>
      </c>
      <c r="C141" s="102" t="s">
        <v>121</v>
      </c>
      <c r="D141" s="125" t="s">
        <v>229</v>
      </c>
      <c r="E141" s="168" t="s">
        <v>247</v>
      </c>
      <c r="F141" s="169"/>
      <c r="G141" s="130" t="s">
        <v>72</v>
      </c>
      <c r="H141" s="97">
        <v>100000</v>
      </c>
      <c r="I141" s="103">
        <v>0</v>
      </c>
      <c r="J141" s="104">
        <v>100000</v>
      </c>
      <c r="K141" s="119" t="str">
        <f t="shared" si="3"/>
        <v>80305030405129230000</v>
      </c>
      <c r="L141" s="107" t="s">
        <v>246</v>
      </c>
    </row>
    <row r="142" spans="1:12" ht="22.5">
      <c r="A142" s="100" t="s">
        <v>159</v>
      </c>
      <c r="B142" s="101" t="s">
        <v>7</v>
      </c>
      <c r="C142" s="102" t="s">
        <v>121</v>
      </c>
      <c r="D142" s="125" t="s">
        <v>229</v>
      </c>
      <c r="E142" s="168" t="s">
        <v>247</v>
      </c>
      <c r="F142" s="169"/>
      <c r="G142" s="130" t="s">
        <v>7</v>
      </c>
      <c r="H142" s="97">
        <v>100000</v>
      </c>
      <c r="I142" s="103">
        <v>0</v>
      </c>
      <c r="J142" s="104">
        <v>100000</v>
      </c>
      <c r="K142" s="119" t="str">
        <f t="shared" si="3"/>
        <v>80305030405129230200</v>
      </c>
      <c r="L142" s="107" t="s">
        <v>248</v>
      </c>
    </row>
    <row r="143" spans="1:12" ht="22.5">
      <c r="A143" s="100" t="s">
        <v>161</v>
      </c>
      <c r="B143" s="101" t="s">
        <v>7</v>
      </c>
      <c r="C143" s="102" t="s">
        <v>121</v>
      </c>
      <c r="D143" s="125" t="s">
        <v>229</v>
      </c>
      <c r="E143" s="168" t="s">
        <v>247</v>
      </c>
      <c r="F143" s="169"/>
      <c r="G143" s="130" t="s">
        <v>163</v>
      </c>
      <c r="H143" s="97">
        <v>100000</v>
      </c>
      <c r="I143" s="103">
        <v>0</v>
      </c>
      <c r="J143" s="104">
        <v>100000</v>
      </c>
      <c r="K143" s="119" t="str">
        <f t="shared" si="3"/>
        <v>80305030405129230240</v>
      </c>
      <c r="L143" s="107" t="s">
        <v>249</v>
      </c>
    </row>
    <row r="144" spans="1:12" s="85" customFormat="1">
      <c r="A144" s="80" t="s">
        <v>164</v>
      </c>
      <c r="B144" s="79" t="s">
        <v>7</v>
      </c>
      <c r="C144" s="122" t="s">
        <v>121</v>
      </c>
      <c r="D144" s="126" t="s">
        <v>229</v>
      </c>
      <c r="E144" s="201" t="s">
        <v>247</v>
      </c>
      <c r="F144" s="209"/>
      <c r="G144" s="123" t="s">
        <v>165</v>
      </c>
      <c r="H144" s="81">
        <v>100000</v>
      </c>
      <c r="I144" s="82">
        <v>0</v>
      </c>
      <c r="J144" s="83">
        <f>IF(IF(H144="",0,H144)=0,0,(IF(H144&gt;0,IF(I144&gt;H144,0,H144-I144),IF(I144&gt;H144,H144-I144,0))))</f>
        <v>100000</v>
      </c>
      <c r="K144" s="119" t="str">
        <f t="shared" si="3"/>
        <v>80305030405129230244</v>
      </c>
      <c r="L144" s="84" t="str">
        <f>C144 &amp; D144 &amp;E144 &amp; F144 &amp; G144</f>
        <v>80305030405129230244</v>
      </c>
    </row>
    <row r="145" spans="1:12" ht="22.5">
      <c r="A145" s="100" t="s">
        <v>250</v>
      </c>
      <c r="B145" s="101" t="s">
        <v>7</v>
      </c>
      <c r="C145" s="102" t="s">
        <v>121</v>
      </c>
      <c r="D145" s="125" t="s">
        <v>229</v>
      </c>
      <c r="E145" s="168" t="s">
        <v>252</v>
      </c>
      <c r="F145" s="169"/>
      <c r="G145" s="130" t="s">
        <v>72</v>
      </c>
      <c r="H145" s="97">
        <v>209000</v>
      </c>
      <c r="I145" s="103">
        <v>0</v>
      </c>
      <c r="J145" s="104">
        <v>209000</v>
      </c>
      <c r="K145" s="119" t="str">
        <f t="shared" si="3"/>
        <v>80305030501129230000</v>
      </c>
      <c r="L145" s="107" t="s">
        <v>251</v>
      </c>
    </row>
    <row r="146" spans="1:12" ht="22.5">
      <c r="A146" s="100" t="s">
        <v>159</v>
      </c>
      <c r="B146" s="101" t="s">
        <v>7</v>
      </c>
      <c r="C146" s="102" t="s">
        <v>121</v>
      </c>
      <c r="D146" s="125" t="s">
        <v>229</v>
      </c>
      <c r="E146" s="168" t="s">
        <v>252</v>
      </c>
      <c r="F146" s="169"/>
      <c r="G146" s="130" t="s">
        <v>7</v>
      </c>
      <c r="H146" s="97">
        <v>209000</v>
      </c>
      <c r="I146" s="103">
        <v>0</v>
      </c>
      <c r="J146" s="104">
        <v>209000</v>
      </c>
      <c r="K146" s="119" t="str">
        <f t="shared" si="3"/>
        <v>80305030501129230200</v>
      </c>
      <c r="L146" s="107" t="s">
        <v>253</v>
      </c>
    </row>
    <row r="147" spans="1:12" ht="22.5">
      <c r="A147" s="100" t="s">
        <v>161</v>
      </c>
      <c r="B147" s="101" t="s">
        <v>7</v>
      </c>
      <c r="C147" s="102" t="s">
        <v>121</v>
      </c>
      <c r="D147" s="125" t="s">
        <v>229</v>
      </c>
      <c r="E147" s="168" t="s">
        <v>252</v>
      </c>
      <c r="F147" s="169"/>
      <c r="G147" s="130" t="s">
        <v>163</v>
      </c>
      <c r="H147" s="97">
        <v>209000</v>
      </c>
      <c r="I147" s="103">
        <v>0</v>
      </c>
      <c r="J147" s="104">
        <v>209000</v>
      </c>
      <c r="K147" s="119" t="str">
        <f t="shared" si="3"/>
        <v>80305030501129230240</v>
      </c>
      <c r="L147" s="107" t="s">
        <v>254</v>
      </c>
    </row>
    <row r="148" spans="1:12" s="85" customFormat="1">
      <c r="A148" s="80" t="s">
        <v>164</v>
      </c>
      <c r="B148" s="79" t="s">
        <v>7</v>
      </c>
      <c r="C148" s="122" t="s">
        <v>121</v>
      </c>
      <c r="D148" s="126" t="s">
        <v>229</v>
      </c>
      <c r="E148" s="201" t="s">
        <v>252</v>
      </c>
      <c r="F148" s="209"/>
      <c r="G148" s="123" t="s">
        <v>165</v>
      </c>
      <c r="H148" s="81">
        <v>209000</v>
      </c>
      <c r="I148" s="82">
        <v>0</v>
      </c>
      <c r="J148" s="83">
        <f>IF(IF(H148="",0,H148)=0,0,(IF(H148&gt;0,IF(I148&gt;H148,0,H148-I148),IF(I148&gt;H148,H148-I148,0))))</f>
        <v>209000</v>
      </c>
      <c r="K148" s="119" t="str">
        <f t="shared" si="3"/>
        <v>80305030501129230244</v>
      </c>
      <c r="L148" s="84" t="str">
        <f>C148 &amp; D148 &amp;E148 &amp; F148 &amp; G148</f>
        <v>80305030501129230244</v>
      </c>
    </row>
    <row r="149" spans="1:12" ht="22.5">
      <c r="A149" s="100" t="s">
        <v>255</v>
      </c>
      <c r="B149" s="101" t="s">
        <v>7</v>
      </c>
      <c r="C149" s="102" t="s">
        <v>121</v>
      </c>
      <c r="D149" s="125" t="s">
        <v>229</v>
      </c>
      <c r="E149" s="168" t="s">
        <v>257</v>
      </c>
      <c r="F149" s="169"/>
      <c r="G149" s="130" t="s">
        <v>72</v>
      </c>
      <c r="H149" s="97">
        <v>100000</v>
      </c>
      <c r="I149" s="103">
        <v>0</v>
      </c>
      <c r="J149" s="104">
        <v>100000</v>
      </c>
      <c r="K149" s="119" t="str">
        <f t="shared" si="3"/>
        <v>80305030501229231000</v>
      </c>
      <c r="L149" s="107" t="s">
        <v>256</v>
      </c>
    </row>
    <row r="150" spans="1:12" ht="22.5">
      <c r="A150" s="100" t="s">
        <v>159</v>
      </c>
      <c r="B150" s="101" t="s">
        <v>7</v>
      </c>
      <c r="C150" s="102" t="s">
        <v>121</v>
      </c>
      <c r="D150" s="125" t="s">
        <v>229</v>
      </c>
      <c r="E150" s="168" t="s">
        <v>257</v>
      </c>
      <c r="F150" s="169"/>
      <c r="G150" s="130" t="s">
        <v>7</v>
      </c>
      <c r="H150" s="97">
        <v>100000</v>
      </c>
      <c r="I150" s="103">
        <v>0</v>
      </c>
      <c r="J150" s="104">
        <v>100000</v>
      </c>
      <c r="K150" s="119" t="str">
        <f t="shared" si="3"/>
        <v>80305030501229231200</v>
      </c>
      <c r="L150" s="107" t="s">
        <v>258</v>
      </c>
    </row>
    <row r="151" spans="1:12" ht="22.5">
      <c r="A151" s="100" t="s">
        <v>161</v>
      </c>
      <c r="B151" s="101" t="s">
        <v>7</v>
      </c>
      <c r="C151" s="102" t="s">
        <v>121</v>
      </c>
      <c r="D151" s="125" t="s">
        <v>229</v>
      </c>
      <c r="E151" s="168" t="s">
        <v>257</v>
      </c>
      <c r="F151" s="169"/>
      <c r="G151" s="130" t="s">
        <v>163</v>
      </c>
      <c r="H151" s="97">
        <v>100000</v>
      </c>
      <c r="I151" s="103">
        <v>0</v>
      </c>
      <c r="J151" s="104">
        <v>100000</v>
      </c>
      <c r="K151" s="119" t="str">
        <f t="shared" si="3"/>
        <v>80305030501229231240</v>
      </c>
      <c r="L151" s="107" t="s">
        <v>259</v>
      </c>
    </row>
    <row r="152" spans="1:12" s="85" customFormat="1">
      <c r="A152" s="80" t="s">
        <v>164</v>
      </c>
      <c r="B152" s="79" t="s">
        <v>7</v>
      </c>
      <c r="C152" s="122" t="s">
        <v>121</v>
      </c>
      <c r="D152" s="126" t="s">
        <v>229</v>
      </c>
      <c r="E152" s="201" t="s">
        <v>257</v>
      </c>
      <c r="F152" s="209"/>
      <c r="G152" s="123" t="s">
        <v>165</v>
      </c>
      <c r="H152" s="81">
        <v>100000</v>
      </c>
      <c r="I152" s="82">
        <v>0</v>
      </c>
      <c r="J152" s="83">
        <f>IF(IF(H152="",0,H152)=0,0,(IF(H152&gt;0,IF(I152&gt;H152,0,H152-I152),IF(I152&gt;H152,H152-I152,0))))</f>
        <v>100000</v>
      </c>
      <c r="K152" s="119" t="str">
        <f t="shared" si="3"/>
        <v>80305030501229231244</v>
      </c>
      <c r="L152" s="84" t="str">
        <f>C152 &amp; D152 &amp;E152 &amp; F152 &amp; G152</f>
        <v>80305030501229231244</v>
      </c>
    </row>
    <row r="153" spans="1:12">
      <c r="A153" s="100" t="s">
        <v>260</v>
      </c>
      <c r="B153" s="101" t="s">
        <v>7</v>
      </c>
      <c r="C153" s="102" t="s">
        <v>121</v>
      </c>
      <c r="D153" s="125" t="s">
        <v>229</v>
      </c>
      <c r="E153" s="168" t="s">
        <v>262</v>
      </c>
      <c r="F153" s="169"/>
      <c r="G153" s="130" t="s">
        <v>72</v>
      </c>
      <c r="H153" s="97">
        <v>10000</v>
      </c>
      <c r="I153" s="103">
        <v>0</v>
      </c>
      <c r="J153" s="104">
        <v>10000</v>
      </c>
      <c r="K153" s="119" t="str">
        <f t="shared" si="3"/>
        <v>80305030501229232000</v>
      </c>
      <c r="L153" s="107" t="s">
        <v>261</v>
      </c>
    </row>
    <row r="154" spans="1:12" ht="22.5">
      <c r="A154" s="100" t="s">
        <v>159</v>
      </c>
      <c r="B154" s="101" t="s">
        <v>7</v>
      </c>
      <c r="C154" s="102" t="s">
        <v>121</v>
      </c>
      <c r="D154" s="125" t="s">
        <v>229</v>
      </c>
      <c r="E154" s="168" t="s">
        <v>262</v>
      </c>
      <c r="F154" s="169"/>
      <c r="G154" s="130" t="s">
        <v>7</v>
      </c>
      <c r="H154" s="97">
        <v>10000</v>
      </c>
      <c r="I154" s="103">
        <v>0</v>
      </c>
      <c r="J154" s="104">
        <v>10000</v>
      </c>
      <c r="K154" s="119" t="str">
        <f t="shared" si="3"/>
        <v>80305030501229232200</v>
      </c>
      <c r="L154" s="107" t="s">
        <v>263</v>
      </c>
    </row>
    <row r="155" spans="1:12" ht="22.5">
      <c r="A155" s="100" t="s">
        <v>161</v>
      </c>
      <c r="B155" s="101" t="s">
        <v>7</v>
      </c>
      <c r="C155" s="102" t="s">
        <v>121</v>
      </c>
      <c r="D155" s="125" t="s">
        <v>229</v>
      </c>
      <c r="E155" s="168" t="s">
        <v>262</v>
      </c>
      <c r="F155" s="169"/>
      <c r="G155" s="130" t="s">
        <v>163</v>
      </c>
      <c r="H155" s="97">
        <v>10000</v>
      </c>
      <c r="I155" s="103">
        <v>0</v>
      </c>
      <c r="J155" s="104">
        <v>10000</v>
      </c>
      <c r="K155" s="119" t="str">
        <f t="shared" si="3"/>
        <v>80305030501229232240</v>
      </c>
      <c r="L155" s="107" t="s">
        <v>264</v>
      </c>
    </row>
    <row r="156" spans="1:12" s="85" customFormat="1">
      <c r="A156" s="80" t="s">
        <v>164</v>
      </c>
      <c r="B156" s="79" t="s">
        <v>7</v>
      </c>
      <c r="C156" s="122" t="s">
        <v>121</v>
      </c>
      <c r="D156" s="126" t="s">
        <v>229</v>
      </c>
      <c r="E156" s="201" t="s">
        <v>262</v>
      </c>
      <c r="F156" s="209"/>
      <c r="G156" s="123" t="s">
        <v>165</v>
      </c>
      <c r="H156" s="81">
        <v>10000</v>
      </c>
      <c r="I156" s="82">
        <v>0</v>
      </c>
      <c r="J156" s="83">
        <f>IF(IF(H156="",0,H156)=0,0,(IF(H156&gt;0,IF(I156&gt;H156,0,H156-I156),IF(I156&gt;H156,H156-I156,0))))</f>
        <v>10000</v>
      </c>
      <c r="K156" s="119" t="str">
        <f t="shared" si="3"/>
        <v>80305030501229232244</v>
      </c>
      <c r="L156" s="84" t="str">
        <f>C156 &amp; D156 &amp;E156 &amp; F156 &amp; G156</f>
        <v>80305030501229232244</v>
      </c>
    </row>
    <row r="157" spans="1:12">
      <c r="A157" s="100" t="s">
        <v>265</v>
      </c>
      <c r="B157" s="101" t="s">
        <v>7</v>
      </c>
      <c r="C157" s="102" t="s">
        <v>121</v>
      </c>
      <c r="D157" s="125" t="s">
        <v>229</v>
      </c>
      <c r="E157" s="168" t="s">
        <v>267</v>
      </c>
      <c r="F157" s="169"/>
      <c r="G157" s="130" t="s">
        <v>72</v>
      </c>
      <c r="H157" s="97">
        <v>483575.18</v>
      </c>
      <c r="I157" s="103">
        <v>18626.509999999998</v>
      </c>
      <c r="J157" s="104">
        <v>464948.67</v>
      </c>
      <c r="K157" s="119" t="str">
        <f t="shared" si="3"/>
        <v>80305030501229233000</v>
      </c>
      <c r="L157" s="107" t="s">
        <v>266</v>
      </c>
    </row>
    <row r="158" spans="1:12" ht="22.5">
      <c r="A158" s="100" t="s">
        <v>159</v>
      </c>
      <c r="B158" s="101" t="s">
        <v>7</v>
      </c>
      <c r="C158" s="102" t="s">
        <v>121</v>
      </c>
      <c r="D158" s="125" t="s">
        <v>229</v>
      </c>
      <c r="E158" s="168" t="s">
        <v>267</v>
      </c>
      <c r="F158" s="169"/>
      <c r="G158" s="130" t="s">
        <v>7</v>
      </c>
      <c r="H158" s="97">
        <v>483575.18</v>
      </c>
      <c r="I158" s="103">
        <v>18626.509999999998</v>
      </c>
      <c r="J158" s="104">
        <v>464948.67</v>
      </c>
      <c r="K158" s="119" t="str">
        <f t="shared" si="3"/>
        <v>80305030501229233200</v>
      </c>
      <c r="L158" s="107" t="s">
        <v>268</v>
      </c>
    </row>
    <row r="159" spans="1:12" ht="22.5">
      <c r="A159" s="100" t="s">
        <v>161</v>
      </c>
      <c r="B159" s="101" t="s">
        <v>7</v>
      </c>
      <c r="C159" s="102" t="s">
        <v>121</v>
      </c>
      <c r="D159" s="125" t="s">
        <v>229</v>
      </c>
      <c r="E159" s="168" t="s">
        <v>267</v>
      </c>
      <c r="F159" s="169"/>
      <c r="G159" s="130" t="s">
        <v>163</v>
      </c>
      <c r="H159" s="97">
        <v>483575.18</v>
      </c>
      <c r="I159" s="103">
        <v>18626.509999999998</v>
      </c>
      <c r="J159" s="104">
        <v>464948.67</v>
      </c>
      <c r="K159" s="119" t="str">
        <f t="shared" si="3"/>
        <v>80305030501229233240</v>
      </c>
      <c r="L159" s="107" t="s">
        <v>269</v>
      </c>
    </row>
    <row r="160" spans="1:12" s="85" customFormat="1">
      <c r="A160" s="80" t="s">
        <v>164</v>
      </c>
      <c r="B160" s="79" t="s">
        <v>7</v>
      </c>
      <c r="C160" s="122" t="s">
        <v>121</v>
      </c>
      <c r="D160" s="126" t="s">
        <v>229</v>
      </c>
      <c r="E160" s="201" t="s">
        <v>267</v>
      </c>
      <c r="F160" s="209"/>
      <c r="G160" s="123" t="s">
        <v>165</v>
      </c>
      <c r="H160" s="81">
        <v>483575.18</v>
      </c>
      <c r="I160" s="82">
        <v>18626.509999999998</v>
      </c>
      <c r="J160" s="83">
        <f>IF(IF(H160="",0,H160)=0,0,(IF(H160&gt;0,IF(I160&gt;H160,0,H160-I160),IF(I160&gt;H160,H160-I160,0))))</f>
        <v>464948.67</v>
      </c>
      <c r="K160" s="119" t="str">
        <f t="shared" si="3"/>
        <v>80305030501229233244</v>
      </c>
      <c r="L160" s="84" t="str">
        <f>C160 &amp; D160 &amp;E160 &amp; F160 &amp; G160</f>
        <v>80305030501229233244</v>
      </c>
    </row>
    <row r="161" spans="1:12">
      <c r="A161" s="100" t="s">
        <v>270</v>
      </c>
      <c r="B161" s="101" t="s">
        <v>7</v>
      </c>
      <c r="C161" s="102" t="s">
        <v>121</v>
      </c>
      <c r="D161" s="125" t="s">
        <v>229</v>
      </c>
      <c r="E161" s="168" t="s">
        <v>272</v>
      </c>
      <c r="F161" s="169"/>
      <c r="G161" s="130" t="s">
        <v>72</v>
      </c>
      <c r="H161" s="97">
        <v>35000</v>
      </c>
      <c r="I161" s="103">
        <v>0</v>
      </c>
      <c r="J161" s="104">
        <v>35000</v>
      </c>
      <c r="K161" s="119" t="str">
        <f t="shared" si="3"/>
        <v>80305030501229234000</v>
      </c>
      <c r="L161" s="107" t="s">
        <v>271</v>
      </c>
    </row>
    <row r="162" spans="1:12" ht="22.5">
      <c r="A162" s="100" t="s">
        <v>159</v>
      </c>
      <c r="B162" s="101" t="s">
        <v>7</v>
      </c>
      <c r="C162" s="102" t="s">
        <v>121</v>
      </c>
      <c r="D162" s="125" t="s">
        <v>229</v>
      </c>
      <c r="E162" s="168" t="s">
        <v>272</v>
      </c>
      <c r="F162" s="169"/>
      <c r="G162" s="130" t="s">
        <v>7</v>
      </c>
      <c r="H162" s="97">
        <v>35000</v>
      </c>
      <c r="I162" s="103">
        <v>0</v>
      </c>
      <c r="J162" s="104">
        <v>35000</v>
      </c>
      <c r="K162" s="119" t="str">
        <f t="shared" si="3"/>
        <v>80305030501229234200</v>
      </c>
      <c r="L162" s="107" t="s">
        <v>273</v>
      </c>
    </row>
    <row r="163" spans="1:12" ht="22.5">
      <c r="A163" s="100" t="s">
        <v>161</v>
      </c>
      <c r="B163" s="101" t="s">
        <v>7</v>
      </c>
      <c r="C163" s="102" t="s">
        <v>121</v>
      </c>
      <c r="D163" s="125" t="s">
        <v>229</v>
      </c>
      <c r="E163" s="168" t="s">
        <v>272</v>
      </c>
      <c r="F163" s="169"/>
      <c r="G163" s="130" t="s">
        <v>163</v>
      </c>
      <c r="H163" s="97">
        <v>35000</v>
      </c>
      <c r="I163" s="103">
        <v>0</v>
      </c>
      <c r="J163" s="104">
        <v>35000</v>
      </c>
      <c r="K163" s="119" t="str">
        <f t="shared" si="3"/>
        <v>80305030501229234240</v>
      </c>
      <c r="L163" s="107" t="s">
        <v>274</v>
      </c>
    </row>
    <row r="164" spans="1:12" s="85" customFormat="1">
      <c r="A164" s="80" t="s">
        <v>164</v>
      </c>
      <c r="B164" s="79" t="s">
        <v>7</v>
      </c>
      <c r="C164" s="122" t="s">
        <v>121</v>
      </c>
      <c r="D164" s="126" t="s">
        <v>229</v>
      </c>
      <c r="E164" s="201" t="s">
        <v>272</v>
      </c>
      <c r="F164" s="209"/>
      <c r="G164" s="123" t="s">
        <v>165</v>
      </c>
      <c r="H164" s="81">
        <v>35000</v>
      </c>
      <c r="I164" s="82">
        <v>0</v>
      </c>
      <c r="J164" s="83">
        <f>IF(IF(H164="",0,H164)=0,0,(IF(H164&gt;0,IF(I164&gt;H164,0,H164-I164),IF(I164&gt;H164,H164-I164,0))))</f>
        <v>35000</v>
      </c>
      <c r="K164" s="119" t="str">
        <f t="shared" si="3"/>
        <v>80305030501229234244</v>
      </c>
      <c r="L164" s="84" t="str">
        <f>C164 &amp; D164 &amp;E164 &amp; F164 &amp; G164</f>
        <v>80305030501229234244</v>
      </c>
    </row>
    <row r="165" spans="1:12" ht="22.5">
      <c r="A165" s="100" t="s">
        <v>275</v>
      </c>
      <c r="B165" s="101" t="s">
        <v>7</v>
      </c>
      <c r="C165" s="102" t="s">
        <v>121</v>
      </c>
      <c r="D165" s="125" t="s">
        <v>229</v>
      </c>
      <c r="E165" s="168" t="s">
        <v>277</v>
      </c>
      <c r="F165" s="169"/>
      <c r="G165" s="130" t="s">
        <v>72</v>
      </c>
      <c r="H165" s="97">
        <v>25000</v>
      </c>
      <c r="I165" s="103">
        <v>0</v>
      </c>
      <c r="J165" s="104">
        <v>25000</v>
      </c>
      <c r="K165" s="119" t="str">
        <f t="shared" si="3"/>
        <v>80305030501229235000</v>
      </c>
      <c r="L165" s="107" t="s">
        <v>276</v>
      </c>
    </row>
    <row r="166" spans="1:12" ht="22.5">
      <c r="A166" s="100" t="s">
        <v>159</v>
      </c>
      <c r="B166" s="101" t="s">
        <v>7</v>
      </c>
      <c r="C166" s="102" t="s">
        <v>121</v>
      </c>
      <c r="D166" s="125" t="s">
        <v>229</v>
      </c>
      <c r="E166" s="168" t="s">
        <v>277</v>
      </c>
      <c r="F166" s="169"/>
      <c r="G166" s="130" t="s">
        <v>7</v>
      </c>
      <c r="H166" s="97">
        <v>25000</v>
      </c>
      <c r="I166" s="103">
        <v>0</v>
      </c>
      <c r="J166" s="104">
        <v>25000</v>
      </c>
      <c r="K166" s="119" t="str">
        <f t="shared" si="3"/>
        <v>80305030501229235200</v>
      </c>
      <c r="L166" s="107" t="s">
        <v>278</v>
      </c>
    </row>
    <row r="167" spans="1:12" ht="22.5">
      <c r="A167" s="100" t="s">
        <v>161</v>
      </c>
      <c r="B167" s="101" t="s">
        <v>7</v>
      </c>
      <c r="C167" s="102" t="s">
        <v>121</v>
      </c>
      <c r="D167" s="125" t="s">
        <v>229</v>
      </c>
      <c r="E167" s="168" t="s">
        <v>277</v>
      </c>
      <c r="F167" s="169"/>
      <c r="G167" s="130" t="s">
        <v>163</v>
      </c>
      <c r="H167" s="97">
        <v>25000</v>
      </c>
      <c r="I167" s="103">
        <v>0</v>
      </c>
      <c r="J167" s="104">
        <v>25000</v>
      </c>
      <c r="K167" s="119" t="str">
        <f t="shared" ref="K167:K183" si="4">C167 &amp; D167 &amp;E167 &amp; F167 &amp; G167</f>
        <v>80305030501229235240</v>
      </c>
      <c r="L167" s="107" t="s">
        <v>279</v>
      </c>
    </row>
    <row r="168" spans="1:12" s="85" customFormat="1">
      <c r="A168" s="80" t="s">
        <v>164</v>
      </c>
      <c r="B168" s="79" t="s">
        <v>7</v>
      </c>
      <c r="C168" s="122" t="s">
        <v>121</v>
      </c>
      <c r="D168" s="126" t="s">
        <v>229</v>
      </c>
      <c r="E168" s="201" t="s">
        <v>277</v>
      </c>
      <c r="F168" s="209"/>
      <c r="G168" s="123" t="s">
        <v>165</v>
      </c>
      <c r="H168" s="81">
        <v>25000</v>
      </c>
      <c r="I168" s="82">
        <v>0</v>
      </c>
      <c r="J168" s="83">
        <f>IF(IF(H168="",0,H168)=0,0,(IF(H168&gt;0,IF(I168&gt;H168,0,H168-I168),IF(I168&gt;H168,H168-I168,0))))</f>
        <v>25000</v>
      </c>
      <c r="K168" s="119" t="str">
        <f t="shared" si="4"/>
        <v>80305030501229235244</v>
      </c>
      <c r="L168" s="84" t="str">
        <f>C168 &amp; D168 &amp;E168 &amp; F168 &amp; G168</f>
        <v>80305030501229235244</v>
      </c>
    </row>
    <row r="169" spans="1:12">
      <c r="A169" s="100" t="s">
        <v>280</v>
      </c>
      <c r="B169" s="101" t="s">
        <v>7</v>
      </c>
      <c r="C169" s="102" t="s">
        <v>121</v>
      </c>
      <c r="D169" s="125" t="s">
        <v>229</v>
      </c>
      <c r="E169" s="168" t="s">
        <v>282</v>
      </c>
      <c r="F169" s="169"/>
      <c r="G169" s="130" t="s">
        <v>72</v>
      </c>
      <c r="H169" s="97">
        <v>98000</v>
      </c>
      <c r="I169" s="103">
        <v>0</v>
      </c>
      <c r="J169" s="104">
        <v>98000</v>
      </c>
      <c r="K169" s="119" t="str">
        <f t="shared" si="4"/>
        <v>80305030502129230000</v>
      </c>
      <c r="L169" s="107" t="s">
        <v>281</v>
      </c>
    </row>
    <row r="170" spans="1:12" ht="22.5">
      <c r="A170" s="100" t="s">
        <v>159</v>
      </c>
      <c r="B170" s="101" t="s">
        <v>7</v>
      </c>
      <c r="C170" s="102" t="s">
        <v>121</v>
      </c>
      <c r="D170" s="125" t="s">
        <v>229</v>
      </c>
      <c r="E170" s="168" t="s">
        <v>282</v>
      </c>
      <c r="F170" s="169"/>
      <c r="G170" s="130" t="s">
        <v>7</v>
      </c>
      <c r="H170" s="97">
        <v>98000</v>
      </c>
      <c r="I170" s="103">
        <v>0</v>
      </c>
      <c r="J170" s="104">
        <v>98000</v>
      </c>
      <c r="K170" s="119" t="str">
        <f t="shared" si="4"/>
        <v>80305030502129230200</v>
      </c>
      <c r="L170" s="107" t="s">
        <v>283</v>
      </c>
    </row>
    <row r="171" spans="1:12" ht="22.5">
      <c r="A171" s="100" t="s">
        <v>161</v>
      </c>
      <c r="B171" s="101" t="s">
        <v>7</v>
      </c>
      <c r="C171" s="102" t="s">
        <v>121</v>
      </c>
      <c r="D171" s="125" t="s">
        <v>229</v>
      </c>
      <c r="E171" s="168" t="s">
        <v>282</v>
      </c>
      <c r="F171" s="169"/>
      <c r="G171" s="130" t="s">
        <v>163</v>
      </c>
      <c r="H171" s="97">
        <v>98000</v>
      </c>
      <c r="I171" s="103">
        <v>0</v>
      </c>
      <c r="J171" s="104">
        <v>98000</v>
      </c>
      <c r="K171" s="119" t="str">
        <f t="shared" si="4"/>
        <v>80305030502129230240</v>
      </c>
      <c r="L171" s="107" t="s">
        <v>284</v>
      </c>
    </row>
    <row r="172" spans="1:12" s="85" customFormat="1">
      <c r="A172" s="80" t="s">
        <v>164</v>
      </c>
      <c r="B172" s="79" t="s">
        <v>7</v>
      </c>
      <c r="C172" s="122" t="s">
        <v>121</v>
      </c>
      <c r="D172" s="126" t="s">
        <v>229</v>
      </c>
      <c r="E172" s="201" t="s">
        <v>282</v>
      </c>
      <c r="F172" s="209"/>
      <c r="G172" s="123" t="s">
        <v>165</v>
      </c>
      <c r="H172" s="81">
        <v>98000</v>
      </c>
      <c r="I172" s="82">
        <v>0</v>
      </c>
      <c r="J172" s="83">
        <f>IF(IF(H172="",0,H172)=0,0,(IF(H172&gt;0,IF(I172&gt;H172,0,H172-I172),IF(I172&gt;H172,H172-I172,0))))</f>
        <v>98000</v>
      </c>
      <c r="K172" s="119" t="str">
        <f t="shared" si="4"/>
        <v>80305030502129230244</v>
      </c>
      <c r="L172" s="84" t="str">
        <f>C172 &amp; D172 &amp;E172 &amp; F172 &amp; G172</f>
        <v>80305030502129230244</v>
      </c>
    </row>
    <row r="173" spans="1:12">
      <c r="A173" s="100" t="s">
        <v>285</v>
      </c>
      <c r="B173" s="101" t="s">
        <v>7</v>
      </c>
      <c r="C173" s="102" t="s">
        <v>121</v>
      </c>
      <c r="D173" s="125" t="s">
        <v>287</v>
      </c>
      <c r="E173" s="168" t="s">
        <v>123</v>
      </c>
      <c r="F173" s="169"/>
      <c r="G173" s="130" t="s">
        <v>72</v>
      </c>
      <c r="H173" s="97">
        <v>19000</v>
      </c>
      <c r="I173" s="103">
        <v>9500</v>
      </c>
      <c r="J173" s="104">
        <v>9500</v>
      </c>
      <c r="K173" s="119" t="str">
        <f t="shared" si="4"/>
        <v>80308000000000000000</v>
      </c>
      <c r="L173" s="107" t="s">
        <v>286</v>
      </c>
    </row>
    <row r="174" spans="1:12">
      <c r="A174" s="100" t="s">
        <v>288</v>
      </c>
      <c r="B174" s="101" t="s">
        <v>7</v>
      </c>
      <c r="C174" s="102" t="s">
        <v>121</v>
      </c>
      <c r="D174" s="125" t="s">
        <v>290</v>
      </c>
      <c r="E174" s="168" t="s">
        <v>123</v>
      </c>
      <c r="F174" s="169"/>
      <c r="G174" s="130" t="s">
        <v>72</v>
      </c>
      <c r="H174" s="97">
        <v>19000</v>
      </c>
      <c r="I174" s="103">
        <v>9500</v>
      </c>
      <c r="J174" s="104">
        <v>9500</v>
      </c>
      <c r="K174" s="119" t="str">
        <f t="shared" si="4"/>
        <v>80308010000000000000</v>
      </c>
      <c r="L174" s="107" t="s">
        <v>289</v>
      </c>
    </row>
    <row r="175" spans="1:12">
      <c r="A175" s="100" t="s">
        <v>291</v>
      </c>
      <c r="B175" s="101" t="s">
        <v>7</v>
      </c>
      <c r="C175" s="102" t="s">
        <v>121</v>
      </c>
      <c r="D175" s="125" t="s">
        <v>290</v>
      </c>
      <c r="E175" s="168" t="s">
        <v>293</v>
      </c>
      <c r="F175" s="169"/>
      <c r="G175" s="130" t="s">
        <v>72</v>
      </c>
      <c r="H175" s="97">
        <v>19000</v>
      </c>
      <c r="I175" s="103">
        <v>9500</v>
      </c>
      <c r="J175" s="104">
        <v>9500</v>
      </c>
      <c r="K175" s="119" t="str">
        <f t="shared" si="4"/>
        <v>80308019990029410000</v>
      </c>
      <c r="L175" s="107" t="s">
        <v>292</v>
      </c>
    </row>
    <row r="176" spans="1:12" ht="22.5">
      <c r="A176" s="100" t="s">
        <v>159</v>
      </c>
      <c r="B176" s="101" t="s">
        <v>7</v>
      </c>
      <c r="C176" s="102" t="s">
        <v>121</v>
      </c>
      <c r="D176" s="125" t="s">
        <v>290</v>
      </c>
      <c r="E176" s="168" t="s">
        <v>293</v>
      </c>
      <c r="F176" s="169"/>
      <c r="G176" s="130" t="s">
        <v>7</v>
      </c>
      <c r="H176" s="97">
        <v>19000</v>
      </c>
      <c r="I176" s="103">
        <v>9500</v>
      </c>
      <c r="J176" s="104">
        <v>9500</v>
      </c>
      <c r="K176" s="119" t="str">
        <f t="shared" si="4"/>
        <v>80308019990029410200</v>
      </c>
      <c r="L176" s="107" t="s">
        <v>294</v>
      </c>
    </row>
    <row r="177" spans="1:12" ht="22.5">
      <c r="A177" s="100" t="s">
        <v>161</v>
      </c>
      <c r="B177" s="101" t="s">
        <v>7</v>
      </c>
      <c r="C177" s="102" t="s">
        <v>121</v>
      </c>
      <c r="D177" s="125" t="s">
        <v>290</v>
      </c>
      <c r="E177" s="168" t="s">
        <v>293</v>
      </c>
      <c r="F177" s="169"/>
      <c r="G177" s="130" t="s">
        <v>163</v>
      </c>
      <c r="H177" s="97">
        <v>19000</v>
      </c>
      <c r="I177" s="103">
        <v>9500</v>
      </c>
      <c r="J177" s="104">
        <v>9500</v>
      </c>
      <c r="K177" s="119" t="str">
        <f t="shared" si="4"/>
        <v>80308019990029410240</v>
      </c>
      <c r="L177" s="107" t="s">
        <v>295</v>
      </c>
    </row>
    <row r="178" spans="1:12" s="85" customFormat="1">
      <c r="A178" s="80" t="s">
        <v>164</v>
      </c>
      <c r="B178" s="79" t="s">
        <v>7</v>
      </c>
      <c r="C178" s="122" t="s">
        <v>121</v>
      </c>
      <c r="D178" s="126" t="s">
        <v>290</v>
      </c>
      <c r="E178" s="201" t="s">
        <v>293</v>
      </c>
      <c r="F178" s="209"/>
      <c r="G178" s="123" t="s">
        <v>165</v>
      </c>
      <c r="H178" s="81">
        <v>19000</v>
      </c>
      <c r="I178" s="82">
        <v>9500</v>
      </c>
      <c r="J178" s="83">
        <f>IF(IF(H178="",0,H178)=0,0,(IF(H178&gt;0,IF(I178&gt;H178,0,H178-I178),IF(I178&gt;H178,H178-I178,0))))</f>
        <v>9500</v>
      </c>
      <c r="K178" s="119" t="str">
        <f t="shared" si="4"/>
        <v>80308019990029410244</v>
      </c>
      <c r="L178" s="84" t="str">
        <f>C178 &amp; D178 &amp;E178 &amp; F178 &amp; G178</f>
        <v>80308019990029410244</v>
      </c>
    </row>
    <row r="179" spans="1:12" ht="22.5">
      <c r="A179" s="100" t="s">
        <v>296</v>
      </c>
      <c r="B179" s="101" t="s">
        <v>7</v>
      </c>
      <c r="C179" s="102" t="s">
        <v>121</v>
      </c>
      <c r="D179" s="125" t="s">
        <v>298</v>
      </c>
      <c r="E179" s="168" t="s">
        <v>123</v>
      </c>
      <c r="F179" s="169"/>
      <c r="G179" s="130" t="s">
        <v>72</v>
      </c>
      <c r="H179" s="97">
        <v>93580.82</v>
      </c>
      <c r="I179" s="103">
        <v>0</v>
      </c>
      <c r="J179" s="104">
        <v>93580.82</v>
      </c>
      <c r="K179" s="119" t="str">
        <f t="shared" si="4"/>
        <v>80313000000000000000</v>
      </c>
      <c r="L179" s="107" t="s">
        <v>297</v>
      </c>
    </row>
    <row r="180" spans="1:12" ht="22.5">
      <c r="A180" s="100" t="s">
        <v>299</v>
      </c>
      <c r="B180" s="101" t="s">
        <v>7</v>
      </c>
      <c r="C180" s="102" t="s">
        <v>121</v>
      </c>
      <c r="D180" s="125" t="s">
        <v>301</v>
      </c>
      <c r="E180" s="168" t="s">
        <v>123</v>
      </c>
      <c r="F180" s="169"/>
      <c r="G180" s="130" t="s">
        <v>72</v>
      </c>
      <c r="H180" s="97">
        <v>93580.82</v>
      </c>
      <c r="I180" s="103">
        <v>0</v>
      </c>
      <c r="J180" s="104">
        <v>93580.82</v>
      </c>
      <c r="K180" s="119" t="str">
        <f t="shared" si="4"/>
        <v>80313010000000000000</v>
      </c>
      <c r="L180" s="107" t="s">
        <v>300</v>
      </c>
    </row>
    <row r="181" spans="1:12">
      <c r="A181" s="100" t="s">
        <v>302</v>
      </c>
      <c r="B181" s="101" t="s">
        <v>7</v>
      </c>
      <c r="C181" s="102" t="s">
        <v>121</v>
      </c>
      <c r="D181" s="125" t="s">
        <v>301</v>
      </c>
      <c r="E181" s="168" t="s">
        <v>304</v>
      </c>
      <c r="F181" s="169"/>
      <c r="G181" s="130" t="s">
        <v>72</v>
      </c>
      <c r="H181" s="97">
        <v>93580.82</v>
      </c>
      <c r="I181" s="103">
        <v>0</v>
      </c>
      <c r="J181" s="104">
        <v>93580.82</v>
      </c>
      <c r="K181" s="119" t="str">
        <f t="shared" si="4"/>
        <v>80313019990028900000</v>
      </c>
      <c r="L181" s="107" t="s">
        <v>303</v>
      </c>
    </row>
    <row r="182" spans="1:12">
      <c r="A182" s="100" t="s">
        <v>305</v>
      </c>
      <c r="B182" s="101" t="s">
        <v>7</v>
      </c>
      <c r="C182" s="102" t="s">
        <v>121</v>
      </c>
      <c r="D182" s="125" t="s">
        <v>301</v>
      </c>
      <c r="E182" s="168" t="s">
        <v>304</v>
      </c>
      <c r="F182" s="169"/>
      <c r="G182" s="130" t="s">
        <v>9</v>
      </c>
      <c r="H182" s="97">
        <v>93580.82</v>
      </c>
      <c r="I182" s="103">
        <v>0</v>
      </c>
      <c r="J182" s="104">
        <v>93580.82</v>
      </c>
      <c r="K182" s="119" t="str">
        <f t="shared" si="4"/>
        <v>80313019990028900700</v>
      </c>
      <c r="L182" s="107" t="s">
        <v>306</v>
      </c>
    </row>
    <row r="183" spans="1:12" s="85" customFormat="1">
      <c r="A183" s="80" t="s">
        <v>307</v>
      </c>
      <c r="B183" s="79" t="s">
        <v>7</v>
      </c>
      <c r="C183" s="122" t="s">
        <v>121</v>
      </c>
      <c r="D183" s="126" t="s">
        <v>301</v>
      </c>
      <c r="E183" s="201" t="s">
        <v>304</v>
      </c>
      <c r="F183" s="209"/>
      <c r="G183" s="123" t="s">
        <v>308</v>
      </c>
      <c r="H183" s="81">
        <v>93580.82</v>
      </c>
      <c r="I183" s="82">
        <v>0</v>
      </c>
      <c r="J183" s="83">
        <f>IF(IF(H183="",0,H183)=0,0,(IF(H183&gt;0,IF(I183&gt;H183,0,H183-I183),IF(I183&gt;H183,H183-I183,0))))</f>
        <v>93580.82</v>
      </c>
      <c r="K183" s="119" t="str">
        <f t="shared" si="4"/>
        <v>80313019990028900730</v>
      </c>
      <c r="L183" s="84" t="str">
        <f>C183 &amp; D183 &amp;E183 &amp; F183 &amp; G183</f>
        <v>80313019990028900730</v>
      </c>
    </row>
    <row r="184" spans="1:12" ht="5.25" hidden="1" customHeight="1" thickBot="1">
      <c r="A184" s="18"/>
      <c r="B184" s="30"/>
      <c r="C184" s="31"/>
      <c r="D184" s="31"/>
      <c r="E184" s="31"/>
      <c r="F184" s="31"/>
      <c r="G184" s="31"/>
      <c r="H184" s="47"/>
      <c r="I184" s="48"/>
      <c r="J184" s="53"/>
      <c r="K184" s="116"/>
    </row>
    <row r="185" spans="1:12" ht="13.5" thickBot="1">
      <c r="A185" s="26"/>
      <c r="B185" s="26"/>
      <c r="C185" s="22"/>
      <c r="D185" s="22"/>
      <c r="E185" s="22"/>
      <c r="F185" s="22"/>
      <c r="G185" s="22"/>
      <c r="H185" s="46"/>
      <c r="I185" s="46"/>
      <c r="J185" s="46"/>
      <c r="K185" s="46"/>
    </row>
    <row r="186" spans="1:12" ht="28.5" customHeight="1" thickBot="1">
      <c r="A186" s="41" t="s">
        <v>18</v>
      </c>
      <c r="B186" s="42">
        <v>450</v>
      </c>
      <c r="C186" s="170" t="s">
        <v>17</v>
      </c>
      <c r="D186" s="171"/>
      <c r="E186" s="171"/>
      <c r="F186" s="171"/>
      <c r="G186" s="172"/>
      <c r="H186" s="54">
        <f>0-H194</f>
        <v>-1200000</v>
      </c>
      <c r="I186" s="54">
        <f>I15-I69</f>
        <v>-1107149.99</v>
      </c>
      <c r="J186" s="93" t="s">
        <v>17</v>
      </c>
    </row>
    <row r="187" spans="1:12">
      <c r="A187" s="26"/>
      <c r="B187" s="29"/>
      <c r="C187" s="22"/>
      <c r="D187" s="22"/>
      <c r="E187" s="22"/>
      <c r="F187" s="22"/>
      <c r="G187" s="22"/>
      <c r="H187" s="22"/>
      <c r="I187" s="22"/>
      <c r="J187" s="22"/>
    </row>
    <row r="188" spans="1:12" ht="15">
      <c r="A188" s="194" t="s">
        <v>32</v>
      </c>
      <c r="B188" s="194"/>
      <c r="C188" s="194"/>
      <c r="D188" s="194"/>
      <c r="E188" s="194"/>
      <c r="F188" s="194"/>
      <c r="G188" s="194"/>
      <c r="H188" s="194"/>
      <c r="I188" s="194"/>
      <c r="J188" s="194"/>
      <c r="K188" s="113"/>
    </row>
    <row r="189" spans="1:12">
      <c r="A189" s="8"/>
      <c r="B189" s="25"/>
      <c r="C189" s="9"/>
      <c r="D189" s="9"/>
      <c r="E189" s="9"/>
      <c r="F189" s="9"/>
      <c r="G189" s="9"/>
      <c r="H189" s="10"/>
      <c r="I189" s="10"/>
      <c r="J189" s="40" t="s">
        <v>27</v>
      </c>
      <c r="K189" s="40"/>
    </row>
    <row r="190" spans="1:12" ht="17.100000000000001" customHeight="1">
      <c r="A190" s="153" t="s">
        <v>39</v>
      </c>
      <c r="B190" s="153" t="s">
        <v>40</v>
      </c>
      <c r="C190" s="159" t="s">
        <v>45</v>
      </c>
      <c r="D190" s="160"/>
      <c r="E190" s="160"/>
      <c r="F190" s="160"/>
      <c r="G190" s="161"/>
      <c r="H190" s="153" t="s">
        <v>42</v>
      </c>
      <c r="I190" s="153" t="s">
        <v>23</v>
      </c>
      <c r="J190" s="153" t="s">
        <v>43</v>
      </c>
      <c r="K190" s="114"/>
    </row>
    <row r="191" spans="1:12" ht="17.100000000000001" customHeight="1">
      <c r="A191" s="154"/>
      <c r="B191" s="154"/>
      <c r="C191" s="162"/>
      <c r="D191" s="163"/>
      <c r="E191" s="163"/>
      <c r="F191" s="163"/>
      <c r="G191" s="164"/>
      <c r="H191" s="154"/>
      <c r="I191" s="154"/>
      <c r="J191" s="154"/>
      <c r="K191" s="114"/>
    </row>
    <row r="192" spans="1:12" ht="17.100000000000001" customHeight="1">
      <c r="A192" s="155"/>
      <c r="B192" s="155"/>
      <c r="C192" s="165"/>
      <c r="D192" s="166"/>
      <c r="E192" s="166"/>
      <c r="F192" s="166"/>
      <c r="G192" s="167"/>
      <c r="H192" s="155"/>
      <c r="I192" s="155"/>
      <c r="J192" s="155"/>
      <c r="K192" s="114"/>
    </row>
    <row r="193" spans="1:12" ht="13.5" thickBot="1">
      <c r="A193" s="70">
        <v>1</v>
      </c>
      <c r="B193" s="12">
        <v>2</v>
      </c>
      <c r="C193" s="182">
        <v>3</v>
      </c>
      <c r="D193" s="183"/>
      <c r="E193" s="183"/>
      <c r="F193" s="183"/>
      <c r="G193" s="184"/>
      <c r="H193" s="13" t="s">
        <v>2</v>
      </c>
      <c r="I193" s="13" t="s">
        <v>25</v>
      </c>
      <c r="J193" s="13" t="s">
        <v>26</v>
      </c>
      <c r="K193" s="115"/>
    </row>
    <row r="194" spans="1:12" ht="12.75" customHeight="1">
      <c r="A194" s="74" t="s">
        <v>33</v>
      </c>
      <c r="B194" s="38" t="s">
        <v>8</v>
      </c>
      <c r="C194" s="156" t="s">
        <v>17</v>
      </c>
      <c r="D194" s="157"/>
      <c r="E194" s="157"/>
      <c r="F194" s="157"/>
      <c r="G194" s="158"/>
      <c r="H194" s="66">
        <f>H196+H209+H214</f>
        <v>1200000</v>
      </c>
      <c r="I194" s="66">
        <f>I196+I209+I214</f>
        <v>1107149.99</v>
      </c>
      <c r="J194" s="129">
        <f>J196+J209+J214</f>
        <v>92850.01</v>
      </c>
    </row>
    <row r="195" spans="1:12" ht="12.75" customHeight="1">
      <c r="A195" s="75" t="s">
        <v>11</v>
      </c>
      <c r="B195" s="39"/>
      <c r="C195" s="185"/>
      <c r="D195" s="186"/>
      <c r="E195" s="186"/>
      <c r="F195" s="186"/>
      <c r="G195" s="187"/>
      <c r="H195" s="43"/>
      <c r="I195" s="44"/>
      <c r="J195" s="45"/>
    </row>
    <row r="196" spans="1:12" ht="12.75" customHeight="1">
      <c r="A196" s="74" t="s">
        <v>34</v>
      </c>
      <c r="B196" s="49" t="s">
        <v>12</v>
      </c>
      <c r="C196" s="198" t="s">
        <v>17</v>
      </c>
      <c r="D196" s="199"/>
      <c r="E196" s="199"/>
      <c r="F196" s="199"/>
      <c r="G196" s="200"/>
      <c r="H196" s="52">
        <v>-464800</v>
      </c>
      <c r="I196" s="52">
        <v>0</v>
      </c>
      <c r="J196" s="90">
        <v>-464800</v>
      </c>
    </row>
    <row r="197" spans="1:12" ht="12.75" customHeight="1">
      <c r="A197" s="75" t="s">
        <v>10</v>
      </c>
      <c r="B197" s="50"/>
      <c r="C197" s="174"/>
      <c r="D197" s="175"/>
      <c r="E197" s="175"/>
      <c r="F197" s="175"/>
      <c r="G197" s="176"/>
      <c r="H197" s="62"/>
      <c r="I197" s="63"/>
      <c r="J197" s="64"/>
    </row>
    <row r="198" spans="1:12" ht="22.5">
      <c r="A198" s="100" t="s">
        <v>94</v>
      </c>
      <c r="B198" s="101" t="s">
        <v>12</v>
      </c>
      <c r="C198" s="108" t="s">
        <v>72</v>
      </c>
      <c r="D198" s="148" t="s">
        <v>95</v>
      </c>
      <c r="E198" s="149"/>
      <c r="F198" s="149"/>
      <c r="G198" s="150"/>
      <c r="H198" s="97">
        <v>-464800</v>
      </c>
      <c r="I198" s="103">
        <v>0</v>
      </c>
      <c r="J198" s="104">
        <v>-464800</v>
      </c>
      <c r="K198" s="116" t="str">
        <f t="shared" ref="K198:K207" si="5">C198 &amp; D198 &amp; G198</f>
        <v>00001000000000000000</v>
      </c>
      <c r="L198" s="107" t="s">
        <v>96</v>
      </c>
    </row>
    <row r="199" spans="1:12" ht="22.5">
      <c r="A199" s="100" t="s">
        <v>97</v>
      </c>
      <c r="B199" s="101" t="s">
        <v>12</v>
      </c>
      <c r="C199" s="108" t="s">
        <v>72</v>
      </c>
      <c r="D199" s="148" t="s">
        <v>98</v>
      </c>
      <c r="E199" s="149"/>
      <c r="F199" s="149"/>
      <c r="G199" s="150"/>
      <c r="H199" s="97">
        <v>1050000</v>
      </c>
      <c r="I199" s="103">
        <v>0</v>
      </c>
      <c r="J199" s="104">
        <v>1050000</v>
      </c>
      <c r="K199" s="116" t="str">
        <f t="shared" si="5"/>
        <v>00001020000000000000</v>
      </c>
      <c r="L199" s="107" t="s">
        <v>99</v>
      </c>
    </row>
    <row r="200" spans="1:12" ht="22.5">
      <c r="A200" s="100" t="s">
        <v>100</v>
      </c>
      <c r="B200" s="101" t="s">
        <v>12</v>
      </c>
      <c r="C200" s="108" t="s">
        <v>72</v>
      </c>
      <c r="D200" s="148" t="s">
        <v>101</v>
      </c>
      <c r="E200" s="149"/>
      <c r="F200" s="149"/>
      <c r="G200" s="150"/>
      <c r="H200" s="97">
        <v>2100000</v>
      </c>
      <c r="I200" s="103">
        <v>0</v>
      </c>
      <c r="J200" s="104">
        <v>2100000</v>
      </c>
      <c r="K200" s="116" t="str">
        <f t="shared" si="5"/>
        <v>00001020000000000700</v>
      </c>
      <c r="L200" s="107" t="s">
        <v>102</v>
      </c>
    </row>
    <row r="201" spans="1:12" ht="22.5">
      <c r="A201" s="100" t="s">
        <v>103</v>
      </c>
      <c r="B201" s="101" t="s">
        <v>12</v>
      </c>
      <c r="C201" s="108" t="s">
        <v>72</v>
      </c>
      <c r="D201" s="148" t="s">
        <v>104</v>
      </c>
      <c r="E201" s="149"/>
      <c r="F201" s="149"/>
      <c r="G201" s="150"/>
      <c r="H201" s="97">
        <v>-1050000</v>
      </c>
      <c r="I201" s="103">
        <v>0</v>
      </c>
      <c r="J201" s="104">
        <v>-1050000</v>
      </c>
      <c r="K201" s="116" t="str">
        <f t="shared" si="5"/>
        <v>00001020000000000800</v>
      </c>
      <c r="L201" s="107" t="s">
        <v>105</v>
      </c>
    </row>
    <row r="202" spans="1:12" s="85" customFormat="1" ht="33.75">
      <c r="A202" s="78" t="s">
        <v>106</v>
      </c>
      <c r="B202" s="79" t="s">
        <v>12</v>
      </c>
      <c r="C202" s="122" t="s">
        <v>72</v>
      </c>
      <c r="D202" s="201" t="s">
        <v>107</v>
      </c>
      <c r="E202" s="202"/>
      <c r="F202" s="202"/>
      <c r="G202" s="203"/>
      <c r="H202" s="81">
        <v>2100000</v>
      </c>
      <c r="I202" s="82">
        <v>0</v>
      </c>
      <c r="J202" s="83">
        <f>IF(IF(H202="",0,H202)=0,0,(IF(H202&gt;0,IF(I202&gt;H202,0,H202-I202),IF(I202&gt;H202,H202-I202,0))))</f>
        <v>2100000</v>
      </c>
      <c r="K202" s="117" t="str">
        <f t="shared" si="5"/>
        <v>00001020000100000710</v>
      </c>
      <c r="L202" s="84" t="str">
        <f>C202 &amp; D202 &amp; G202</f>
        <v>00001020000100000710</v>
      </c>
    </row>
    <row r="203" spans="1:12" s="85" customFormat="1" ht="22.5">
      <c r="A203" s="78" t="s">
        <v>108</v>
      </c>
      <c r="B203" s="79" t="s">
        <v>12</v>
      </c>
      <c r="C203" s="122" t="s">
        <v>72</v>
      </c>
      <c r="D203" s="201" t="s">
        <v>109</v>
      </c>
      <c r="E203" s="202"/>
      <c r="F203" s="202"/>
      <c r="G203" s="203"/>
      <c r="H203" s="81">
        <v>-1050000</v>
      </c>
      <c r="I203" s="82">
        <v>0</v>
      </c>
      <c r="J203" s="83">
        <f>IF(IF(H203="",0,H203)=0,0,(IF(H203&gt;0,IF(I203&gt;H203,0,H203-I203),IF(I203&gt;H203,H203-I203,0))))</f>
        <v>-1050000</v>
      </c>
      <c r="K203" s="117" t="str">
        <f t="shared" si="5"/>
        <v>00001020000100000810</v>
      </c>
      <c r="L203" s="84" t="str">
        <f>C203 &amp; D203 &amp; G203</f>
        <v>00001020000100000810</v>
      </c>
    </row>
    <row r="204" spans="1:12" ht="22.5">
      <c r="A204" s="100" t="s">
        <v>110</v>
      </c>
      <c r="B204" s="101" t="s">
        <v>12</v>
      </c>
      <c r="C204" s="108" t="s">
        <v>72</v>
      </c>
      <c r="D204" s="148" t="s">
        <v>111</v>
      </c>
      <c r="E204" s="149"/>
      <c r="F204" s="149"/>
      <c r="G204" s="150"/>
      <c r="H204" s="97">
        <v>-1514800</v>
      </c>
      <c r="I204" s="103">
        <v>0</v>
      </c>
      <c r="J204" s="104">
        <v>-1514800</v>
      </c>
      <c r="K204" s="116" t="str">
        <f t="shared" si="5"/>
        <v>00001030000000000000</v>
      </c>
      <c r="L204" s="107" t="s">
        <v>112</v>
      </c>
    </row>
    <row r="205" spans="1:12" ht="33.75">
      <c r="A205" s="100" t="s">
        <v>113</v>
      </c>
      <c r="B205" s="101" t="s">
        <v>12</v>
      </c>
      <c r="C205" s="108" t="s">
        <v>72</v>
      </c>
      <c r="D205" s="148" t="s">
        <v>114</v>
      </c>
      <c r="E205" s="149"/>
      <c r="F205" s="149"/>
      <c r="G205" s="150"/>
      <c r="H205" s="97">
        <v>-1514800</v>
      </c>
      <c r="I205" s="103">
        <v>0</v>
      </c>
      <c r="J205" s="104">
        <v>-1514800</v>
      </c>
      <c r="K205" s="116" t="str">
        <f t="shared" si="5"/>
        <v>00001030100000000000</v>
      </c>
      <c r="L205" s="107" t="s">
        <v>115</v>
      </c>
    </row>
    <row r="206" spans="1:12" ht="33.75">
      <c r="A206" s="100" t="s">
        <v>116</v>
      </c>
      <c r="B206" s="101" t="s">
        <v>12</v>
      </c>
      <c r="C206" s="108" t="s">
        <v>72</v>
      </c>
      <c r="D206" s="148" t="s">
        <v>117</v>
      </c>
      <c r="E206" s="149"/>
      <c r="F206" s="149"/>
      <c r="G206" s="150"/>
      <c r="H206" s="97">
        <v>-1514800</v>
      </c>
      <c r="I206" s="103">
        <v>0</v>
      </c>
      <c r="J206" s="104">
        <v>-1514800</v>
      </c>
      <c r="K206" s="116" t="str">
        <f t="shared" si="5"/>
        <v>00001030100000000800</v>
      </c>
      <c r="L206" s="107" t="s">
        <v>118</v>
      </c>
    </row>
    <row r="207" spans="1:12" s="85" customFormat="1" ht="33.75">
      <c r="A207" s="78" t="s">
        <v>119</v>
      </c>
      <c r="B207" s="79" t="s">
        <v>12</v>
      </c>
      <c r="C207" s="122" t="s">
        <v>72</v>
      </c>
      <c r="D207" s="201" t="s">
        <v>120</v>
      </c>
      <c r="E207" s="202"/>
      <c r="F207" s="202"/>
      <c r="G207" s="203"/>
      <c r="H207" s="81">
        <v>-1514800</v>
      </c>
      <c r="I207" s="82">
        <v>0</v>
      </c>
      <c r="J207" s="83">
        <f>IF(IF(H207="",0,H207)=0,0,(IF(H207&gt;0,IF(I207&gt;H207,0,H207-I207),IF(I207&gt;H207,H207-I207,0))))</f>
        <v>-1514800</v>
      </c>
      <c r="K207" s="117" t="str">
        <f t="shared" si="5"/>
        <v>00001030100100000810</v>
      </c>
      <c r="L207" s="84" t="str">
        <f>C207 &amp; D207 &amp; G207</f>
        <v>00001030100100000810</v>
      </c>
    </row>
    <row r="208" spans="1:12" ht="12.75" hidden="1" customHeight="1">
      <c r="A208" s="76"/>
      <c r="B208" s="17"/>
      <c r="C208" s="14"/>
      <c r="D208" s="14"/>
      <c r="E208" s="14"/>
      <c r="F208" s="14"/>
      <c r="G208" s="14"/>
      <c r="H208" s="34"/>
      <c r="I208" s="35"/>
      <c r="J208" s="55"/>
      <c r="K208" s="118"/>
    </row>
    <row r="209" spans="1:12" ht="12.75" customHeight="1">
      <c r="A209" s="74" t="s">
        <v>35</v>
      </c>
      <c r="B209" s="50" t="s">
        <v>13</v>
      </c>
      <c r="C209" s="174" t="s">
        <v>17</v>
      </c>
      <c r="D209" s="175"/>
      <c r="E209" s="175"/>
      <c r="F209" s="175"/>
      <c r="G209" s="176"/>
      <c r="H209" s="52">
        <v>0</v>
      </c>
      <c r="I209" s="52">
        <v>0</v>
      </c>
      <c r="J209" s="91">
        <v>0</v>
      </c>
    </row>
    <row r="210" spans="1:12" ht="12.75" customHeight="1">
      <c r="A210" s="75" t="s">
        <v>10</v>
      </c>
      <c r="B210" s="50"/>
      <c r="C210" s="174"/>
      <c r="D210" s="175"/>
      <c r="E210" s="175"/>
      <c r="F210" s="175"/>
      <c r="G210" s="176"/>
      <c r="H210" s="62"/>
      <c r="I210" s="63"/>
      <c r="J210" s="64"/>
    </row>
    <row r="211" spans="1:12" ht="12.75" hidden="1" customHeight="1">
      <c r="A211" s="132"/>
      <c r="B211" s="133" t="s">
        <v>13</v>
      </c>
      <c r="C211" s="134"/>
      <c r="D211" s="204"/>
      <c r="E211" s="205"/>
      <c r="F211" s="205"/>
      <c r="G211" s="206"/>
      <c r="H211" s="135"/>
      <c r="I211" s="136"/>
      <c r="J211" s="137"/>
      <c r="K211" s="138" t="str">
        <f>C211 &amp; D211 &amp; G211</f>
        <v/>
      </c>
      <c r="L211" s="139"/>
    </row>
    <row r="212" spans="1:12" s="85" customFormat="1">
      <c r="A212" s="140"/>
      <c r="B212" s="141" t="s">
        <v>13</v>
      </c>
      <c r="C212" s="142"/>
      <c r="D212" s="207"/>
      <c r="E212" s="207"/>
      <c r="F212" s="207"/>
      <c r="G212" s="208"/>
      <c r="H212" s="143"/>
      <c r="I212" s="144"/>
      <c r="J212" s="145">
        <f>IF(IF(H212="",0,H212)=0,0,(IF(H212&gt;0,IF(I212&gt;H212,0,H212-I212),IF(I212&gt;H212,H212-I212,0))))</f>
        <v>0</v>
      </c>
      <c r="K212" s="146" t="str">
        <f>C212 &amp; D212 &amp; G212</f>
        <v/>
      </c>
      <c r="L212" s="147" t="str">
        <f>C212 &amp; D212 &amp; G212</f>
        <v/>
      </c>
    </row>
    <row r="213" spans="1:12" ht="12.75" hidden="1" customHeight="1">
      <c r="A213" s="76"/>
      <c r="B213" s="16"/>
      <c r="C213" s="14"/>
      <c r="D213" s="14"/>
      <c r="E213" s="14"/>
      <c r="F213" s="14"/>
      <c r="G213" s="14"/>
      <c r="H213" s="34"/>
      <c r="I213" s="35"/>
      <c r="J213" s="55"/>
      <c r="K213" s="118"/>
    </row>
    <row r="214" spans="1:12" ht="12.75" customHeight="1">
      <c r="A214" s="74" t="s">
        <v>16</v>
      </c>
      <c r="B214" s="50" t="s">
        <v>9</v>
      </c>
      <c r="C214" s="179" t="s">
        <v>53</v>
      </c>
      <c r="D214" s="180"/>
      <c r="E214" s="180"/>
      <c r="F214" s="180"/>
      <c r="G214" s="181"/>
      <c r="H214" s="52">
        <v>1664800</v>
      </c>
      <c r="I214" s="52">
        <v>1107149.99</v>
      </c>
      <c r="J214" s="92">
        <f>IF(IF(H214="",0,H214)=0,0,(IF(H214&gt;0,IF(I214&gt;H214,0,H214-I214),IF(I214&gt;H214,H214-I214,0))))</f>
        <v>557650.01</v>
      </c>
    </row>
    <row r="215" spans="1:12" ht="22.5">
      <c r="A215" s="74" t="s">
        <v>54</v>
      </c>
      <c r="B215" s="50" t="s">
        <v>9</v>
      </c>
      <c r="C215" s="179" t="s">
        <v>55</v>
      </c>
      <c r="D215" s="180"/>
      <c r="E215" s="180"/>
      <c r="F215" s="180"/>
      <c r="G215" s="181"/>
      <c r="H215" s="52">
        <v>1664800</v>
      </c>
      <c r="I215" s="52">
        <v>1107149.99</v>
      </c>
      <c r="J215" s="92">
        <f>IF(IF(H215="",0,H215)=0,0,(IF(H215&gt;0,IF(I215&gt;H215,0,H215-I215),IF(I215&gt;H215,H215-I215,0))))</f>
        <v>557650.01</v>
      </c>
    </row>
    <row r="216" spans="1:12" ht="35.25" customHeight="1">
      <c r="A216" s="74" t="s">
        <v>57</v>
      </c>
      <c r="B216" s="50" t="s">
        <v>9</v>
      </c>
      <c r="C216" s="179" t="s">
        <v>56</v>
      </c>
      <c r="D216" s="180"/>
      <c r="E216" s="180"/>
      <c r="F216" s="180"/>
      <c r="G216" s="181"/>
      <c r="H216" s="52">
        <v>0</v>
      </c>
      <c r="I216" s="52">
        <v>0</v>
      </c>
      <c r="J216" s="92">
        <f>IF(IF(H216="",0,H216)=0,0,(IF(H216&gt;0,IF(I216&gt;H216,0,H216-I216),IF(I216&gt;H216,H216-I216,0))))</f>
        <v>0</v>
      </c>
    </row>
    <row r="217" spans="1:12">
      <c r="A217" s="109" t="s">
        <v>84</v>
      </c>
      <c r="B217" s="110" t="s">
        <v>14</v>
      </c>
      <c r="C217" s="108" t="s">
        <v>72</v>
      </c>
      <c r="D217" s="148" t="s">
        <v>83</v>
      </c>
      <c r="E217" s="149"/>
      <c r="F217" s="149"/>
      <c r="G217" s="150"/>
      <c r="H217" s="97">
        <v>-10076014.380000001</v>
      </c>
      <c r="I217" s="97">
        <v>-317015.06</v>
      </c>
      <c r="J217" s="112" t="s">
        <v>58</v>
      </c>
      <c r="K217" s="107" t="str">
        <f t="shared" ref="K217:K224" si="6">C217 &amp; D217 &amp; G217</f>
        <v>00001050000000000500</v>
      </c>
      <c r="L217" s="107" t="s">
        <v>85</v>
      </c>
    </row>
    <row r="218" spans="1:12">
      <c r="A218" s="109" t="s">
        <v>87</v>
      </c>
      <c r="B218" s="110" t="s">
        <v>14</v>
      </c>
      <c r="C218" s="108" t="s">
        <v>72</v>
      </c>
      <c r="D218" s="148" t="s">
        <v>86</v>
      </c>
      <c r="E218" s="149"/>
      <c r="F218" s="149"/>
      <c r="G218" s="150"/>
      <c r="H218" s="97">
        <v>-10076014.380000001</v>
      </c>
      <c r="I218" s="97">
        <v>-317015.06</v>
      </c>
      <c r="J218" s="112" t="s">
        <v>58</v>
      </c>
      <c r="K218" s="107" t="str">
        <f t="shared" si="6"/>
        <v>00001050200000000500</v>
      </c>
      <c r="L218" s="107" t="s">
        <v>88</v>
      </c>
    </row>
    <row r="219" spans="1:12" ht="22.5">
      <c r="A219" s="109" t="s">
        <v>90</v>
      </c>
      <c r="B219" s="110" t="s">
        <v>14</v>
      </c>
      <c r="C219" s="108" t="s">
        <v>72</v>
      </c>
      <c r="D219" s="148" t="s">
        <v>89</v>
      </c>
      <c r="E219" s="149"/>
      <c r="F219" s="149"/>
      <c r="G219" s="150"/>
      <c r="H219" s="97">
        <v>-10076014.380000001</v>
      </c>
      <c r="I219" s="97">
        <v>-317015.06</v>
      </c>
      <c r="J219" s="112" t="s">
        <v>58</v>
      </c>
      <c r="K219" s="107" t="str">
        <f t="shared" si="6"/>
        <v>00001050201000000510</v>
      </c>
      <c r="L219" s="107" t="s">
        <v>91</v>
      </c>
    </row>
    <row r="220" spans="1:12" ht="22.5">
      <c r="A220" s="95" t="s">
        <v>93</v>
      </c>
      <c r="B220" s="111" t="s">
        <v>14</v>
      </c>
      <c r="C220" s="124" t="s">
        <v>72</v>
      </c>
      <c r="D220" s="151" t="s">
        <v>92</v>
      </c>
      <c r="E220" s="151"/>
      <c r="F220" s="151"/>
      <c r="G220" s="152"/>
      <c r="H220" s="77">
        <v>-10076014.380000001</v>
      </c>
      <c r="I220" s="77">
        <v>-317015.06</v>
      </c>
      <c r="J220" s="65" t="s">
        <v>17</v>
      </c>
      <c r="K220" s="107" t="str">
        <f t="shared" si="6"/>
        <v>00001050201100000510</v>
      </c>
      <c r="L220" s="4" t="str">
        <f>C220 &amp; D220 &amp; G220</f>
        <v>00001050201100000510</v>
      </c>
    </row>
    <row r="221" spans="1:12">
      <c r="A221" s="109" t="s">
        <v>71</v>
      </c>
      <c r="B221" s="110" t="s">
        <v>15</v>
      </c>
      <c r="C221" s="108" t="s">
        <v>72</v>
      </c>
      <c r="D221" s="148" t="s">
        <v>73</v>
      </c>
      <c r="E221" s="149"/>
      <c r="F221" s="149"/>
      <c r="G221" s="150"/>
      <c r="H221" s="97">
        <v>11740814.380000001</v>
      </c>
      <c r="I221" s="97">
        <v>1424165.05</v>
      </c>
      <c r="J221" s="112" t="s">
        <v>58</v>
      </c>
      <c r="K221" s="107" t="str">
        <f t="shared" si="6"/>
        <v>00001050000000000600</v>
      </c>
      <c r="L221" s="107" t="s">
        <v>74</v>
      </c>
    </row>
    <row r="222" spans="1:12">
      <c r="A222" s="109" t="s">
        <v>75</v>
      </c>
      <c r="B222" s="110" t="s">
        <v>15</v>
      </c>
      <c r="C222" s="108" t="s">
        <v>72</v>
      </c>
      <c r="D222" s="148" t="s">
        <v>76</v>
      </c>
      <c r="E222" s="149"/>
      <c r="F222" s="149"/>
      <c r="G222" s="150"/>
      <c r="H222" s="97">
        <v>11740814.380000001</v>
      </c>
      <c r="I222" s="97">
        <v>1424165.05</v>
      </c>
      <c r="J222" s="112" t="s">
        <v>58</v>
      </c>
      <c r="K222" s="107" t="str">
        <f t="shared" si="6"/>
        <v>00001050200000000600</v>
      </c>
      <c r="L222" s="107" t="s">
        <v>77</v>
      </c>
    </row>
    <row r="223" spans="1:12" ht="22.5">
      <c r="A223" s="109" t="s">
        <v>78</v>
      </c>
      <c r="B223" s="110" t="s">
        <v>15</v>
      </c>
      <c r="C223" s="108" t="s">
        <v>72</v>
      </c>
      <c r="D223" s="148" t="s">
        <v>79</v>
      </c>
      <c r="E223" s="149"/>
      <c r="F223" s="149"/>
      <c r="G223" s="150"/>
      <c r="H223" s="97">
        <v>11740814.380000001</v>
      </c>
      <c r="I223" s="97">
        <v>1424165.05</v>
      </c>
      <c r="J223" s="112" t="s">
        <v>58</v>
      </c>
      <c r="K223" s="107" t="str">
        <f t="shared" si="6"/>
        <v>00001050201000000610</v>
      </c>
      <c r="L223" s="107" t="s">
        <v>80</v>
      </c>
    </row>
    <row r="224" spans="1:12" ht="22.5">
      <c r="A224" s="96" t="s">
        <v>81</v>
      </c>
      <c r="B224" s="111" t="s">
        <v>15</v>
      </c>
      <c r="C224" s="124" t="s">
        <v>72</v>
      </c>
      <c r="D224" s="151" t="s">
        <v>82</v>
      </c>
      <c r="E224" s="151"/>
      <c r="F224" s="151"/>
      <c r="G224" s="152"/>
      <c r="H224" s="98">
        <v>11740814.380000001</v>
      </c>
      <c r="I224" s="98">
        <v>1424165.05</v>
      </c>
      <c r="J224" s="99" t="s">
        <v>17</v>
      </c>
      <c r="K224" s="106" t="str">
        <f t="shared" si="6"/>
        <v>00001050201100000610</v>
      </c>
      <c r="L224" s="4" t="str">
        <f>C224 &amp; D224 &amp; G224</f>
        <v>00001050201100000610</v>
      </c>
    </row>
    <row r="225" spans="1:12">
      <c r="A225" s="26"/>
      <c r="B225" s="29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2">
      <c r="A226" s="26"/>
      <c r="B226" s="29"/>
      <c r="C226" s="22"/>
      <c r="D226" s="22"/>
      <c r="E226" s="22"/>
      <c r="F226" s="22"/>
      <c r="G226" s="22"/>
      <c r="H226" s="22"/>
      <c r="I226" s="22"/>
      <c r="J226" s="22"/>
      <c r="K226" s="94"/>
      <c r="L226" s="94"/>
    </row>
    <row r="227" spans="1:12" ht="21.75" customHeight="1">
      <c r="A227" s="24" t="s">
        <v>48</v>
      </c>
      <c r="B227" s="177"/>
      <c r="C227" s="177"/>
      <c r="D227" s="177"/>
      <c r="E227" s="29"/>
      <c r="F227" s="29"/>
      <c r="G227" s="22"/>
      <c r="H227" s="68" t="s">
        <v>50</v>
      </c>
      <c r="I227" s="67"/>
      <c r="J227" s="67"/>
      <c r="K227" s="94"/>
      <c r="L227" s="94"/>
    </row>
    <row r="228" spans="1:12">
      <c r="A228" s="3" t="s">
        <v>46</v>
      </c>
      <c r="B228" s="173" t="s">
        <v>47</v>
      </c>
      <c r="C228" s="173"/>
      <c r="D228" s="173"/>
      <c r="E228" s="29"/>
      <c r="F228" s="29"/>
      <c r="G228" s="22"/>
      <c r="H228" s="22"/>
      <c r="I228" s="69" t="s">
        <v>51</v>
      </c>
      <c r="J228" s="29" t="s">
        <v>47</v>
      </c>
      <c r="K228" s="94"/>
      <c r="L228" s="94"/>
    </row>
    <row r="229" spans="1:12">
      <c r="A229" s="3"/>
      <c r="B229" s="29"/>
      <c r="C229" s="22"/>
      <c r="D229" s="22"/>
      <c r="E229" s="22"/>
      <c r="F229" s="22"/>
      <c r="G229" s="22"/>
      <c r="H229" s="22"/>
      <c r="I229" s="22"/>
      <c r="J229" s="22"/>
      <c r="K229" s="94"/>
      <c r="L229" s="94"/>
    </row>
    <row r="230" spans="1:12" ht="21.75" customHeight="1">
      <c r="A230" s="3" t="s">
        <v>49</v>
      </c>
      <c r="B230" s="178"/>
      <c r="C230" s="178"/>
      <c r="D230" s="178"/>
      <c r="E230" s="121"/>
      <c r="F230" s="121"/>
      <c r="G230" s="22"/>
      <c r="H230" s="22"/>
      <c r="I230" s="22"/>
      <c r="J230" s="22"/>
      <c r="K230" s="94"/>
      <c r="L230" s="94"/>
    </row>
    <row r="231" spans="1:12">
      <c r="A231" s="3" t="s">
        <v>46</v>
      </c>
      <c r="B231" s="173" t="s">
        <v>47</v>
      </c>
      <c r="C231" s="173"/>
      <c r="D231" s="173"/>
      <c r="E231" s="29"/>
      <c r="F231" s="29"/>
      <c r="G231" s="22"/>
      <c r="H231" s="22"/>
      <c r="I231" s="22"/>
      <c r="J231" s="22"/>
      <c r="K231" s="94"/>
      <c r="L231" s="94"/>
    </row>
    <row r="232" spans="1:12">
      <c r="A232" s="3"/>
      <c r="B232" s="29"/>
      <c r="C232" s="22"/>
      <c r="D232" s="22"/>
      <c r="E232" s="22"/>
      <c r="F232" s="22"/>
      <c r="G232" s="22"/>
      <c r="H232" s="22"/>
      <c r="I232" s="22"/>
      <c r="J232" s="22"/>
      <c r="K232" s="94"/>
      <c r="L232" s="94"/>
    </row>
    <row r="233" spans="1:12">
      <c r="A233" s="3" t="s">
        <v>31</v>
      </c>
      <c r="B233" s="29"/>
      <c r="C233" s="22"/>
      <c r="D233" s="22"/>
      <c r="E233" s="22"/>
      <c r="F233" s="22"/>
      <c r="G233" s="22"/>
      <c r="H233" s="22"/>
      <c r="I233" s="22"/>
      <c r="J233" s="22"/>
      <c r="K233" s="94"/>
      <c r="L233" s="94"/>
    </row>
    <row r="234" spans="1:12">
      <c r="A234" s="26"/>
      <c r="B234" s="29"/>
      <c r="C234" s="22"/>
      <c r="D234" s="22"/>
      <c r="E234" s="22"/>
      <c r="F234" s="22"/>
      <c r="G234" s="22"/>
      <c r="H234" s="22"/>
      <c r="I234" s="22"/>
      <c r="J234" s="22"/>
      <c r="K234" s="94"/>
      <c r="L234" s="94"/>
    </row>
    <row r="235" spans="1:12">
      <c r="K235" s="94"/>
      <c r="L235" s="94"/>
    </row>
    <row r="236" spans="1:12">
      <c r="K236" s="94"/>
      <c r="L236" s="94"/>
    </row>
    <row r="237" spans="1:12">
      <c r="K237" s="94"/>
      <c r="L237" s="94"/>
    </row>
    <row r="238" spans="1:12">
      <c r="K238" s="94"/>
      <c r="L238" s="94"/>
    </row>
    <row r="239" spans="1:12">
      <c r="K239" s="94"/>
      <c r="L239" s="94"/>
    </row>
    <row r="240" spans="1:12">
      <c r="K240" s="94"/>
      <c r="L240" s="94"/>
    </row>
  </sheetData>
  <mergeCells count="224"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182:F182"/>
    <mergeCell ref="E183:F18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84:F84"/>
    <mergeCell ref="E85:F85"/>
    <mergeCell ref="E86:F8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C15:G15"/>
    <mergeCell ref="C16:G16"/>
    <mergeCell ref="C68:G68"/>
    <mergeCell ref="A188:J188"/>
    <mergeCell ref="C70:G70"/>
    <mergeCell ref="H65:H67"/>
    <mergeCell ref="B65:B67"/>
    <mergeCell ref="A63:J63"/>
    <mergeCell ref="C196:G196"/>
    <mergeCell ref="E77:F77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87:F87"/>
    <mergeCell ref="E88:F88"/>
    <mergeCell ref="E89:F89"/>
    <mergeCell ref="E90:F90"/>
    <mergeCell ref="E91:F9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231:D231"/>
    <mergeCell ref="C197:G197"/>
    <mergeCell ref="C209:G209"/>
    <mergeCell ref="C210:G210"/>
    <mergeCell ref="B227:D227"/>
    <mergeCell ref="B230:D230"/>
    <mergeCell ref="C214:G214"/>
    <mergeCell ref="C216:G216"/>
    <mergeCell ref="H190:H192"/>
    <mergeCell ref="C190:G192"/>
    <mergeCell ref="C193:G193"/>
    <mergeCell ref="C194:G194"/>
    <mergeCell ref="C195:G195"/>
    <mergeCell ref="B228:D228"/>
    <mergeCell ref="C215:G215"/>
    <mergeCell ref="D217:G217"/>
    <mergeCell ref="B190:B192"/>
    <mergeCell ref="D221:G221"/>
    <mergeCell ref="D222:G222"/>
    <mergeCell ref="D219:G219"/>
    <mergeCell ref="D220:G220"/>
    <mergeCell ref="D198:G198"/>
    <mergeCell ref="D199:G199"/>
    <mergeCell ref="D200:G200"/>
    <mergeCell ref="D223:G223"/>
    <mergeCell ref="D224:G224"/>
    <mergeCell ref="J65:J67"/>
    <mergeCell ref="I65:I67"/>
    <mergeCell ref="A65:A67"/>
    <mergeCell ref="C69:G69"/>
    <mergeCell ref="C65:G67"/>
    <mergeCell ref="E71:F71"/>
    <mergeCell ref="I190:I192"/>
    <mergeCell ref="C186:G186"/>
    <mergeCell ref="A190:A192"/>
    <mergeCell ref="J190:J192"/>
    <mergeCell ref="D201:G201"/>
    <mergeCell ref="D202:G202"/>
    <mergeCell ref="D203:G203"/>
    <mergeCell ref="D204:G204"/>
    <mergeCell ref="D205:G205"/>
    <mergeCell ref="D206:G206"/>
    <mergeCell ref="D218:G218"/>
    <mergeCell ref="D211:G211"/>
    <mergeCell ref="D212:G212"/>
    <mergeCell ref="D207:G207"/>
    <mergeCell ref="E82:F82"/>
    <mergeCell ref="E83:F83"/>
  </mergeCells>
  <phoneticPr fontId="0" type="noConversion"/>
  <pageMargins left="0.39370078740157483" right="0.39370078740157483" top="0.98425196850393704" bottom="0.39370078740157483" header="0" footer="0"/>
  <pageSetup paperSize="9" scale="97" fitToHeight="0" orientation="landscape" r:id="rId1"/>
  <headerFooter alignWithMargins="0"/>
  <rowBreaks count="2" manualBreakCount="2">
    <brk id="61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2018-03-02T10:06:54Z</cp:lastPrinted>
  <dcterms:created xsi:type="dcterms:W3CDTF">2009-02-13T09:10:05Z</dcterms:created>
  <dcterms:modified xsi:type="dcterms:W3CDTF">2018-03-02T10:08:47Z</dcterms:modified>
</cp:coreProperties>
</file>