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<sst xmlns="http://schemas.openxmlformats.org/spreadsheetml/2006/main" count="1495" uniqueCount="488">
  <si>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</si>
  <si>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</si>
  <si>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</si>
  <si>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</si>
  <si>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</si>
  <si>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</si>
  <si>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</si>
  <si>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</si>
  <si>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</si>
  <si>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</si>
  <si>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</si>
  <si>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</si>
  <si>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</si>
  <si>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</si>
  <si>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</si>
  <si>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</si>
  <si>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</si>
  <si>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</si>
  <si>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</si>
  <si>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</si>
  <si>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</si>
  <si>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</si>
  <si>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</si>
  <si>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</si>
  <si>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</si>
  <si>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</si>
  <si>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</si>
  <si>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</si>
  <si>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</si>
  <si>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</si>
  <si>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</si>
  <si>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</si>
  <si>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</si>
  <si>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</si>
  <si>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</si>
  <si>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</si>
  <si>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</si>
  <si>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</si>
  <si>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</si>
  <si>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</si>
  <si>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</si>
  <si>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</si>
  <si>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</si>
  <si>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</si>
  <si>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</si>
  <si>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</si>
  <si>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</si>
  <si>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</si>
  <si>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</si>
  <si>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</si>
  <si>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</si>
  <si>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</si>
  <si>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</si>
  <si>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</si>
  <si>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</si>
  <si>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</si>
  <si>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</si>
  <si>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</si>
  <si>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</si>
  <si>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</si>
  <si>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</si>
  <si>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</si>
  <si>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декабря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</si>
  <si>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</si>
  <si>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</si>
  <si>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</si>
  <si>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</si>
  <si>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</si>
  <si>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</si>
  <si>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01.12.2018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</si>
  <si>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</si>
  <si>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</si>
  <si>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</si>
  <si>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</si>
  <si>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</si>
  <si>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</si>
  <si>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</si>
  <si>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</si>
  <si>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</si>
  <si>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</si>
  <si>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</si>
  <si>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</si>
  <si>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</si>
  <si>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</si>
  <si>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</si>
  <si>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</si>
  <si>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</si>
  <si>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</si>
  <si>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</si>
  <si>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</si>
  <si>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</si>
  <si>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</si>
  <si>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</si>
  <si>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</si>
  <si>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</si>
  <si>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</si>
  <si>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</si>
  <si>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</si>
  <si>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</si>
  <si>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</si>
  <si>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</si>
  <si>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</si>
  <si>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</si>
  <si>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</si>
  <si>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</si>
  <si>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</si>
  <si>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</si>
  <si>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</si>
  <si>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</si>
  <si>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</si>
  <si>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</si>
  <si>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</si>
  <si>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</si>
  <si>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</si>
  <si>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</si>
  <si>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</si>
  <si>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</si>
  <si>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</si>
  <si>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</si>
  <si>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</si>
  <si>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</si>
  <si>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</si>
  <si>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</si>
  <si>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</si>
  <si>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</si>
  <si>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</si>
  <si>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</si>
  <si>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</si>
  <si>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</si>
  <si>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</si>
  <si>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</si>
  <si>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</si>
  <si>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</si>
  <si>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</si>
  <si>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</si>
  <si>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</si>
  <si>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</si>
  <si>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</si>
  <si>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</si>
  <si>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</si>
  <si>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</si>
  <si>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</si>
  <si>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</si>
  <si>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</si>
  <si>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</si>
  <si>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</si>
  <si>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</si>
  <si>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</si>
  <si>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</si>
  <si>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</si>
  <si>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</si>
  <si>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</si>
  <si>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</si>
  <si>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</si>
  <si>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</si>
  <si>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</si>
  <si>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</si>
  <si>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</si>
  <si>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</si>
  <si>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</si>
  <si>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</si>
  <si>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</si>
  <si>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</si>
  <si>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</si>
  <si>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Содержание автомобильных дорог общего пользования местного значения</t>
  </si>
  <si>
    <t>i5_80304090301129030000</t>
  </si>
  <si>
    <t>0301129030</t>
  </si>
  <si>
    <t>i6_80304090301129030200</t>
  </si>
  <si>
    <t>i6_80304090301129030240</t>
  </si>
  <si>
    <t>Оформление прав собственности на улично-дорожную сеть общего пользования местного значения и земельные участки под ними</t>
  </si>
  <si>
    <t>i5_80304090301229040000</t>
  </si>
  <si>
    <t>0301229040</t>
  </si>
  <si>
    <t>i6_80304090301229040200</t>
  </si>
  <si>
    <t>i6_80304090301229040240</t>
  </si>
  <si>
    <t>Оформление прав собственности на улично-дорожную сеть общего пользования местного значения и земельные участки под ними (обл.субсидия прошлых лет)</t>
  </si>
  <si>
    <t>i5_80304090301271520000</t>
  </si>
  <si>
    <t>0301271520</t>
  </si>
  <si>
    <t>i6_80304090301271520200</t>
  </si>
  <si>
    <t>i6_80304090301271520240</t>
  </si>
  <si>
    <t>Безопасность дорожного движения</t>
  </si>
  <si>
    <t>i5_80304090301329050000</t>
  </si>
  <si>
    <t>0301329050</t>
  </si>
  <si>
    <t>i6_80304090301329050200</t>
  </si>
  <si>
    <t>i6_80304090301329050240</t>
  </si>
  <si>
    <t>Ремонт автомобильных дорог общего пользования местного значения (средства бюджета поселения)</t>
  </si>
  <si>
    <t>i5_80304090302129010000</t>
  </si>
  <si>
    <t>0302129010</t>
  </si>
  <si>
    <t>i6_80304090302129010200</t>
  </si>
  <si>
    <t>i6_80304090302129010240</t>
  </si>
  <si>
    <t>Ремонт автомобильных дорог общего пользования местного значения (субсидия)</t>
  </si>
  <si>
    <t>i5_80304090302171520000</t>
  </si>
  <si>
    <t>0302171520</t>
  </si>
  <si>
    <t>i6_80304090302171520200</t>
  </si>
  <si>
    <t>i6_80304090302171520240</t>
  </si>
  <si>
    <t>Софинансирование на ремонт автомобильных дорог общего пользования местного значения</t>
  </si>
  <si>
    <t>i5_803040903021S1520000</t>
  </si>
  <si>
    <t>03021S1520</t>
  </si>
  <si>
    <t>i6_803040903021S1520200</t>
  </si>
  <si>
    <t>i6_803040903021S1520240</t>
  </si>
  <si>
    <t>Текущий ремонт автомобильных дорог общего пользования местного значения (ямочный ремонт)</t>
  </si>
  <si>
    <t>i5_80304090302229020000</t>
  </si>
  <si>
    <t>0302229020</t>
  </si>
  <si>
    <t>i6_80304090302229020200</t>
  </si>
  <si>
    <t>i6_80304090302229020240</t>
  </si>
  <si>
    <t>Текущий (ямочный) ремонт автомобильных дорог общего пользования местного значения</t>
  </si>
  <si>
    <t>i5_80304090302271520000</t>
  </si>
  <si>
    <t>0302271520</t>
  </si>
  <si>
    <t>i6_80304090302271520200</t>
  </si>
  <si>
    <t>i6_80304090302271520240</t>
  </si>
  <si>
    <t>Софинансирование на текущий (ямочный) ремонт автомобильных дорог общего пользования</t>
  </si>
  <si>
    <t>i5_803040903022S1520000</t>
  </si>
  <si>
    <t>03022S1520</t>
  </si>
  <si>
    <t>i6_803040903022S1520200</t>
  </si>
  <si>
    <t>i6_803040903022S1520240</t>
  </si>
  <si>
    <t>Устройство и ремонт тротуара (средства бюджета поселения)</t>
  </si>
  <si>
    <t>i5_80304090302329060000</t>
  </si>
  <si>
    <t>0302329060</t>
  </si>
  <si>
    <t>i6_80304090302329060200</t>
  </si>
  <si>
    <t>i6_80304090302329060240</t>
  </si>
  <si>
    <t>Благоустройство дворовой территории многоквартирного дома административного центра Батецкого сельского поселения-поселка Батецкий ул.Первомайская д.45</t>
  </si>
  <si>
    <t>i5_80304090505129240000</t>
  </si>
  <si>
    <t>0505129240</t>
  </si>
  <si>
    <t>i6_80304090505129240200</t>
  </si>
  <si>
    <t>i6_80304090505129240240</t>
  </si>
  <si>
    <t>Другие вопросы в области национальной экономики</t>
  </si>
  <si>
    <t>i3_80304120000000000000</t>
  </si>
  <si>
    <t>0412</t>
  </si>
  <si>
    <t>Прочие мероприятия в области национальной экономики</t>
  </si>
  <si>
    <t>i5_80304129990028080000</t>
  </si>
  <si>
    <t>9990028080</t>
  </si>
  <si>
    <t>i6_80304129990028080200</t>
  </si>
  <si>
    <t>i6_80304129990028080240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</si>
  <si>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</si>
  <si>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</si>
  <si>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</si>
  <si>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</si>
  <si>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</si>
  <si>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</si>
  <si>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Возмещение убытков общественных бань</t>
  </si>
  <si>
    <t>i5_80305020402181010000</t>
  </si>
  <si>
    <t>0402181010</t>
  </si>
  <si>
    <t>i6_80305020402181010800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</si>
  <si>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</si>
  <si>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i6_80305020402181010810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</si>
  <si>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</si>
  <si>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</si>
  <si>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</si>
  <si>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</si>
  <si>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</si>
  <si>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</si>
  <si>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</si>
  <si>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i5_80305030101129260000</t>
  </si>
  <si>
    <t>0101129260</t>
  </si>
  <si>
    <t>i6_80305030101129260200</t>
  </si>
  <si>
    <t>i6_80305030101129260240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</si>
  <si>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</t>
  </si>
  <si>
    <t>i5_803050301011L5551000</t>
  </si>
  <si>
    <t>01011L5551</t>
  </si>
  <si>
    <t>i6_803050301011L5551200</t>
  </si>
  <si>
    <t>i6_803050301011L5551240</t>
  </si>
  <si>
    <t>Благоустройство общественных территорий административного центра Батецкого сельского поселения-поселка Батецкий</t>
  </si>
  <si>
    <t>i5_803050301012L5551000</t>
  </si>
  <si>
    <t>01012L5551</t>
  </si>
  <si>
    <t>i6_803050301012L5551200</t>
  </si>
  <si>
    <t>i6_803050301012L5551240</t>
  </si>
  <si>
    <t>Уличное освещение</t>
  </si>
  <si>
    <t>i5_80305030301429210000</t>
  </si>
  <si>
    <t>0301429210</t>
  </si>
  <si>
    <t>i6_80305030301429210200</t>
  </si>
  <si>
    <t>i6_80305030301429210240</t>
  </si>
  <si>
    <t>Мероприятия по энергосбережению и повышению энергетической эффективности использования энергетического ресурса при эксплуатации системы наружного освещения в Батецком сельском поселении</t>
  </si>
  <si>
    <t>i5_80305030301529210000</t>
  </si>
  <si>
    <t>0301529210</t>
  </si>
  <si>
    <t>i6_80305030301529210200</t>
  </si>
  <si>
    <t>i6_80305030301529210240</t>
  </si>
  <si>
    <t>Приобретение контейнеров для сбора ТБО</t>
  </si>
  <si>
    <t>i5_80305030401129230000</t>
  </si>
  <si>
    <t>0401129230</t>
  </si>
  <si>
    <t>i6_80305030401129230200</t>
  </si>
  <si>
    <t>i6_80305030401129230240</t>
  </si>
  <si>
    <t>Мероприятия по организации и содержанию мест захоронения</t>
  </si>
  <si>
    <t>i5_80305030501129230000</t>
  </si>
  <si>
    <t>0501129230</t>
  </si>
  <si>
    <t>i6_80305030501129230200</t>
  </si>
  <si>
    <t>i6_80305030501129230240</t>
  </si>
  <si>
    <t>Мероприятия по удалению сухостойных,больных и аварийных деревьев</t>
  </si>
  <si>
    <t>i5_80305030501229231000</t>
  </si>
  <si>
    <t>0501229231</t>
  </si>
  <si>
    <t>i6_80305030501229231200</t>
  </si>
  <si>
    <t>i6_80305030501229231240</t>
  </si>
  <si>
    <t>Анализ воды в местах купания</t>
  </si>
  <si>
    <t>i5_80305030501229232000</t>
  </si>
  <si>
    <t>0501229232</t>
  </si>
  <si>
    <t>i6_80305030501229232200</t>
  </si>
  <si>
    <t>i6_80305030501229232240</t>
  </si>
  <si>
    <t>Прочие мероприятия по благоустройству поселения</t>
  </si>
  <si>
    <t>i5_80305030501229233000</t>
  </si>
  <si>
    <t>0501229233</t>
  </si>
  <si>
    <t>i6_80305030501229233200</t>
  </si>
  <si>
    <t>i6_80305030501229233240</t>
  </si>
  <si>
    <t>Мероприятия по санитарной очистке территории сельского поселения</t>
  </si>
  <si>
    <t>i5_80305030501229235000</t>
  </si>
  <si>
    <t>0501229235</t>
  </si>
  <si>
    <t>i6_80305030501229235200</t>
  </si>
  <si>
    <t>i6_80305030501229235240</t>
  </si>
  <si>
    <t>Строительство детских спортивно-игровых площадок</t>
  </si>
  <si>
    <t>i5_80305030502129230000</t>
  </si>
  <si>
    <t>0502129230</t>
  </si>
  <si>
    <t>i6_80305030502129230200</t>
  </si>
  <si>
    <t>i6_80305030502129230240</t>
  </si>
  <si>
    <t>Проект поддержки местных инициатив (средства населения)</t>
  </si>
  <si>
    <t>i5_80305030503129233000</t>
  </si>
  <si>
    <t>0503129233</t>
  </si>
  <si>
    <t>i6_80305030503129233200</t>
  </si>
  <si>
    <t>i6_80305030503129233240</t>
  </si>
  <si>
    <t>Проект поддержки местных инициатив (субсидия)</t>
  </si>
  <si>
    <t>i5_80305030503175260000</t>
  </si>
  <si>
    <t>0503175260</t>
  </si>
  <si>
    <t>i6_80305030503175260200</t>
  </si>
  <si>
    <t>i6_80305030503175260240</t>
  </si>
  <si>
    <t>Проект поддержки местных инициатив (средства бюджета поселения)</t>
  </si>
  <si>
    <t>i5_803050305031S5260000</t>
  </si>
  <si>
    <t>05031S5260</t>
  </si>
  <si>
    <t>i6_803050305031S5260200</t>
  </si>
  <si>
    <t>i6_803050305031S5260240</t>
  </si>
  <si>
    <t>Поддержка инициативы представителей ТОС (субсидия)</t>
  </si>
  <si>
    <t>i5_80305030504172090000</t>
  </si>
  <si>
    <t>0504172090</t>
  </si>
  <si>
    <t>i6_80305030504172090200</t>
  </si>
  <si>
    <t>i6_80305030504172090240</t>
  </si>
  <si>
    <t>Поддержка инициативы представителей ТОС</t>
  </si>
  <si>
    <t>i5_803050305041S2090000</t>
  </si>
  <si>
    <t>05041S2090</t>
  </si>
  <si>
    <t>i6_803050305041S2090200</t>
  </si>
  <si>
    <t>i6_803050305041S2090240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</si>
  <si>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</si>
  <si>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</si>
  <si>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</si>
  <si>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</si>
  <si>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</si>
  <si>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</si>
  <si>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</si>
  <si>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</si>
  <si>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</si>
  <si>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</si>
  <si>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</si>
  <si>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</si>
  <si>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</si>
  <si>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</si>
  <si>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</si>
  <si>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</si>
  <si>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</si>
  <si>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</si>
  <si>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</si>
  <si>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</si>
  <si>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</si>
  <si>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</si>
  <si>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</si>
  <si>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</si>
  <si>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</si>
  <si>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</si>
  <si>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</si>
  <si>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</si>
  <si>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</si>
  <si>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</si>
  <si>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</si>
  <si>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</si>
  <si>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</si>
  <si>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</si>
  <si>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</si>
  <si>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</si>
  <si>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</si>
  <si>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</si>
  <si>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</si>
  <si>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</si>
  <si>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</si>
  <si>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</si>
  <si>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</si>
  <si>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</si>
  <si>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</si>
  <si>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</si>
  <si>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</si>
  <si>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</si>
  <si>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</si>
  <si>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</si>
  <si>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</si>
  <si>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</si>
  <si>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</si>
  <si>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</si>
  <si>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</si>
  <si>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</si>
  <si>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</si>
  <si>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</si>
  <si>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</si>
  <si>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</si>
  <si>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</si>
  <si>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</si>
  <si>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</si>
  <si>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</si>
  <si>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</si>
  <si>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</si>
  <si>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</si>
  <si>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</si>
  <si>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</si>
  <si>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</si>
  <si>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</si>
  <si>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</si>
  <si>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</si>
  <si>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</si>
  <si>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</si>
  <si>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</si>
  <si>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</si>
  <si>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</si>
  <si>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</si>
  <si>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</si>
  <si>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</si>
  <si>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</si>
  <si>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</si>
  <si>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</si>
  <si>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</si>
  <si>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</si>
  <si>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</si>
  <si>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</si>
  <si>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</si>
  <si>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</si>
  <si>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</si>
  <si>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</si>
  <si>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</si>
  <si>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</si>
  <si>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</si>
  <si>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</si>
  <si>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</si>
  <si>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</si>
  <si>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</si>
  <si>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</si>
  <si>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</si>
  <si>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ШТРАФЫ, САНКЦИИ, ВОЗМЕЩЕНИЕ УЩЕРБА</t>
  </si>
  <si>
    <t>11600000000000000</t>
  </si>
  <si>
    <t>i2_80311600000000000000</t>
  </si>
  <si>
    <t>Прочие поступления от денежных взысканий (штрафов) и иных сумм в возмещение ущерба</t>
  </si>
  <si>
    <t>11690000000000140</t>
  </si>
  <si>
    <t>i2_80311690000000000140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</si>
  <si>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</si>
  <si>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</si>
  <si>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</si>
  <si>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</si>
  <si>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</si>
  <si>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</si>
  <si>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</si>
  <si>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</si>
  <si>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</si>
  <si>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</si>
  <si>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</si>
  <si>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</si>
  <si>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</si>
  <si>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</si>
  <si>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</si>
  <si>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</si>
  <si>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</si>
  <si>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</si>
  <si>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</si>
  <si>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</si>
  <si>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</si>
  <si>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</si>
  <si>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</si>
  <si>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</si>
  <si>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</si>
  <si>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</si>
  <si>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</si>
  <si>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</si>
  <si>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</si>
  <si>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</si>
  <si>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</si>
  <si>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</si>
  <si>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</si>
  <si>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</si>
  <si>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</si>
  <si>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</si>
  <si>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</si>
  <si>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</si>
  <si>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</si>
  <si>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</si>
  <si>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i2_89221900000000000000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</si>
  <si>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</si>
  <si>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21900000100000151</t>
  </si>
  <si>
    <t>i2_89221900000100000151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</si>
  <si>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сельских поселений</t>
  </si>
  <si>
    <t>21925555100000151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</si>
</sst>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9" borderId="63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6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49" fontId="3" fillId="19" borderId="6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0" borderId="6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52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46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4" t="s">
        <v>36</v>
      </c>
      <c r="B1" s="194"/>
      <c r="C1" s="194"/>
      <c r="D1" s="194"/>
      <c r="E1" s="194"/>
      <c r="F1" s="194"/>
      <c r="G1" s="194"/>
      <c r="H1" s="194"/>
      <c r="I1" s="195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 ht="12.75">
      <c r="A3" s="32" t="s">
        <v>52</v>
      </c>
      <c r="B3" s="198" t="s">
        <v>62</v>
      </c>
      <c r="C3" s="198"/>
      <c r="D3" s="198"/>
      <c r="E3" s="22"/>
      <c r="F3" s="22"/>
      <c r="G3" s="199"/>
      <c r="H3" s="199"/>
      <c r="I3" s="32" t="s">
        <v>22</v>
      </c>
      <c r="J3" s="131">
        <v>43435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 ht="12.75">
      <c r="A5" s="3" t="s">
        <v>37</v>
      </c>
      <c r="B5" s="196" t="s">
        <v>64</v>
      </c>
      <c r="C5" s="196"/>
      <c r="D5" s="196"/>
      <c r="E5" s="196"/>
      <c r="F5" s="196"/>
      <c r="G5" s="196"/>
      <c r="H5" s="196"/>
      <c r="I5" s="33" t="s">
        <v>30</v>
      </c>
      <c r="J5" s="88" t="s">
        <v>65</v>
      </c>
      <c r="K5" s="22"/>
      <c r="L5" s="4"/>
    </row>
    <row r="6" spans="1:12" ht="12.75">
      <c r="A6" s="3" t="s">
        <v>38</v>
      </c>
      <c r="B6" s="197" t="s">
        <v>61</v>
      </c>
      <c r="C6" s="197"/>
      <c r="D6" s="197"/>
      <c r="E6" s="197"/>
      <c r="F6" s="197"/>
      <c r="G6" s="197"/>
      <c r="H6" s="197"/>
      <c r="I6" s="33" t="s">
        <v>59</v>
      </c>
      <c r="J6" s="88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1" ht="15">
      <c r="A9" s="188" t="s">
        <v>29</v>
      </c>
      <c r="B9" s="188"/>
      <c r="C9" s="188"/>
      <c r="D9" s="188"/>
      <c r="E9" s="188"/>
      <c r="F9" s="188"/>
      <c r="G9" s="188"/>
      <c r="H9" s="188"/>
      <c r="I9" s="188"/>
      <c r="J9" s="188"/>
      <c r="K9" s="127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2" t="s">
        <v>39</v>
      </c>
      <c r="B11" s="162" t="s">
        <v>40</v>
      </c>
      <c r="C11" s="165" t="s">
        <v>41</v>
      </c>
      <c r="D11" s="166"/>
      <c r="E11" s="166"/>
      <c r="F11" s="166"/>
      <c r="G11" s="167"/>
      <c r="H11" s="162" t="s">
        <v>42</v>
      </c>
      <c r="I11" s="162" t="s">
        <v>23</v>
      </c>
      <c r="J11" s="162" t="s">
        <v>43</v>
      </c>
      <c r="K11" s="114"/>
    </row>
    <row r="12" spans="1:11" ht="12.75">
      <c r="A12" s="163"/>
      <c r="B12" s="163"/>
      <c r="C12" s="168"/>
      <c r="D12" s="148"/>
      <c r="E12" s="148"/>
      <c r="F12" s="148"/>
      <c r="G12" s="149"/>
      <c r="H12" s="163"/>
      <c r="I12" s="163"/>
      <c r="J12" s="163"/>
      <c r="K12" s="114"/>
    </row>
    <row r="13" spans="1:11" ht="12.75">
      <c r="A13" s="164"/>
      <c r="B13" s="164"/>
      <c r="C13" s="150"/>
      <c r="D13" s="151"/>
      <c r="E13" s="151"/>
      <c r="F13" s="151"/>
      <c r="G13" s="152"/>
      <c r="H13" s="164"/>
      <c r="I13" s="164"/>
      <c r="J13" s="164"/>
      <c r="K13" s="114"/>
    </row>
    <row r="14" spans="1:11" ht="13.5" thickBot="1">
      <c r="A14" s="70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9745758.49</v>
      </c>
      <c r="I15" s="52">
        <v>8752776.18</v>
      </c>
      <c r="J15" s="105">
        <v>1001310.73</v>
      </c>
    </row>
    <row r="16" spans="1:10" ht="12.75">
      <c r="A16" s="72" t="s">
        <v>4</v>
      </c>
      <c r="B16" s="50"/>
      <c r="C16" s="200"/>
      <c r="D16" s="201"/>
      <c r="E16" s="201"/>
      <c r="F16" s="201"/>
      <c r="G16" s="202"/>
      <c r="H16" s="56"/>
      <c r="I16" s="57"/>
      <c r="J16" s="58"/>
    </row>
    <row r="17" spans="1:12" ht="12.75">
      <c r="A17" s="100" t="s">
        <v>359</v>
      </c>
      <c r="B17" s="101" t="s">
        <v>6</v>
      </c>
      <c r="C17" s="102" t="s">
        <v>360</v>
      </c>
      <c r="D17" s="189" t="s">
        <v>361</v>
      </c>
      <c r="E17" s="210"/>
      <c r="F17" s="210"/>
      <c r="G17" s="211"/>
      <c r="H17" s="97">
        <v>2083539.43</v>
      </c>
      <c r="I17" s="103">
        <v>2036232.7</v>
      </c>
      <c r="J17" s="104">
        <v>117535.29</v>
      </c>
      <c r="K17" s="119" t="str">
        <f aca="true" t="shared" si="0" ref="K17:K48">C17&amp;D17&amp;G17</f>
        <v>10000000000000000000</v>
      </c>
      <c r="L17" s="106" t="s">
        <v>362</v>
      </c>
    </row>
    <row r="18" spans="1:12" ht="12.75">
      <c r="A18" s="100" t="s">
        <v>363</v>
      </c>
      <c r="B18" s="101" t="s">
        <v>6</v>
      </c>
      <c r="C18" s="102" t="s">
        <v>360</v>
      </c>
      <c r="D18" s="189" t="s">
        <v>364</v>
      </c>
      <c r="E18" s="210"/>
      <c r="F18" s="210"/>
      <c r="G18" s="211"/>
      <c r="H18" s="97">
        <v>2083539.43</v>
      </c>
      <c r="I18" s="103">
        <v>2036232.7</v>
      </c>
      <c r="J18" s="104">
        <v>117535.29</v>
      </c>
      <c r="K18" s="119" t="str">
        <f t="shared" si="0"/>
        <v>10010000000000000000</v>
      </c>
      <c r="L18" s="106" t="s">
        <v>365</v>
      </c>
    </row>
    <row r="19" spans="1:12" ht="22.5">
      <c r="A19" s="100" t="s">
        <v>366</v>
      </c>
      <c r="B19" s="101" t="s">
        <v>6</v>
      </c>
      <c r="C19" s="102" t="s">
        <v>360</v>
      </c>
      <c r="D19" s="189" t="s">
        <v>367</v>
      </c>
      <c r="E19" s="210"/>
      <c r="F19" s="210"/>
      <c r="G19" s="211"/>
      <c r="H19" s="97">
        <v>2083539.43</v>
      </c>
      <c r="I19" s="103">
        <v>2036232.7</v>
      </c>
      <c r="J19" s="104">
        <v>117535.29</v>
      </c>
      <c r="K19" s="119" t="str">
        <f t="shared" si="0"/>
        <v>10010300000000000000</v>
      </c>
      <c r="L19" s="106" t="s">
        <v>368</v>
      </c>
    </row>
    <row r="20" spans="1:12" ht="22.5">
      <c r="A20" s="100" t="s">
        <v>369</v>
      </c>
      <c r="B20" s="101" t="s">
        <v>6</v>
      </c>
      <c r="C20" s="102" t="s">
        <v>360</v>
      </c>
      <c r="D20" s="189" t="s">
        <v>370</v>
      </c>
      <c r="E20" s="210"/>
      <c r="F20" s="210"/>
      <c r="G20" s="211"/>
      <c r="H20" s="97">
        <v>2083539.43</v>
      </c>
      <c r="I20" s="103">
        <v>2036232.7</v>
      </c>
      <c r="J20" s="104">
        <v>117535.29</v>
      </c>
      <c r="K20" s="119" t="str">
        <f t="shared" si="0"/>
        <v>10010302000010000110</v>
      </c>
      <c r="L20" s="106" t="s">
        <v>371</v>
      </c>
    </row>
    <row r="21" spans="1:12" s="85" customFormat="1" ht="56.25">
      <c r="A21" s="80" t="s">
        <v>372</v>
      </c>
      <c r="B21" s="79" t="s">
        <v>6</v>
      </c>
      <c r="C21" s="122" t="s">
        <v>360</v>
      </c>
      <c r="D21" s="203" t="s">
        <v>373</v>
      </c>
      <c r="E21" s="208"/>
      <c r="F21" s="208"/>
      <c r="G21" s="209"/>
      <c r="H21" s="81">
        <v>788202.84</v>
      </c>
      <c r="I21" s="82">
        <v>905200.76</v>
      </c>
      <c r="J21" s="83">
        <f>IF(IF(H21="",0,H21)=0,0,(IF(H21&gt;0,IF(I21&gt;H21,0,H21-I21),IF(I21&gt;H21,H21-I21,0))))</f>
        <v>0</v>
      </c>
      <c r="K21" s="120" t="str">
        <f t="shared" si="0"/>
        <v>10010302230010000110</v>
      </c>
      <c r="L21" s="84" t="str">
        <f>C21&amp;D21&amp;G21</f>
        <v>10010302230010000110</v>
      </c>
    </row>
    <row r="22" spans="1:12" s="85" customFormat="1" ht="78.75">
      <c r="A22" s="80" t="s">
        <v>374</v>
      </c>
      <c r="B22" s="79" t="s">
        <v>6</v>
      </c>
      <c r="C22" s="122" t="s">
        <v>360</v>
      </c>
      <c r="D22" s="203" t="s">
        <v>375</v>
      </c>
      <c r="E22" s="208"/>
      <c r="F22" s="208"/>
      <c r="G22" s="209"/>
      <c r="H22" s="81">
        <v>5679.66</v>
      </c>
      <c r="I22" s="82">
        <v>8592.06</v>
      </c>
      <c r="J22" s="83">
        <f>IF(IF(H22="",0,H22)=0,0,(IF(H22&gt;0,IF(I22&gt;H22,0,H22-I22),IF(I22&gt;H22,H22-I22,0))))</f>
        <v>0</v>
      </c>
      <c r="K22" s="120" t="str">
        <f t="shared" si="0"/>
        <v>10010302240010000110</v>
      </c>
      <c r="L22" s="84" t="str">
        <f>C22&amp;D22&amp;G22</f>
        <v>10010302240010000110</v>
      </c>
    </row>
    <row r="23" spans="1:12" s="85" customFormat="1" ht="56.25">
      <c r="A23" s="80" t="s">
        <v>376</v>
      </c>
      <c r="B23" s="79" t="s">
        <v>6</v>
      </c>
      <c r="C23" s="122" t="s">
        <v>360</v>
      </c>
      <c r="D23" s="203" t="s">
        <v>377</v>
      </c>
      <c r="E23" s="208"/>
      <c r="F23" s="208"/>
      <c r="G23" s="209"/>
      <c r="H23" s="81">
        <v>1441925.91</v>
      </c>
      <c r="I23" s="82">
        <v>1324390.62</v>
      </c>
      <c r="J23" s="83">
        <f>IF(IF(H23="",0,H23)=0,0,(IF(H23&gt;0,IF(I23&gt;H23,0,H23-I23),IF(I23&gt;H23,H23-I23,0))))</f>
        <v>117535.29</v>
      </c>
      <c r="K23" s="120" t="str">
        <f t="shared" si="0"/>
        <v>10010302250010000110</v>
      </c>
      <c r="L23" s="84" t="str">
        <f>C23&amp;D23&amp;G23</f>
        <v>10010302250010000110</v>
      </c>
    </row>
    <row r="24" spans="1:12" s="85" customFormat="1" ht="56.25">
      <c r="A24" s="80" t="s">
        <v>378</v>
      </c>
      <c r="B24" s="79" t="s">
        <v>6</v>
      </c>
      <c r="C24" s="122" t="s">
        <v>360</v>
      </c>
      <c r="D24" s="203" t="s">
        <v>379</v>
      </c>
      <c r="E24" s="208"/>
      <c r="F24" s="208"/>
      <c r="G24" s="209"/>
      <c r="H24" s="81">
        <v>-152268.98</v>
      </c>
      <c r="I24" s="82">
        <v>-201950.74</v>
      </c>
      <c r="J24" s="83">
        <f>IF(IF(H24="",0,H24)=0,0,(IF(H24&gt;0,IF(I24&gt;H24,0,H24-I24),IF(I24&gt;H24,H24-I24,0))))</f>
        <v>0</v>
      </c>
      <c r="K24" s="120" t="str">
        <f t="shared" si="0"/>
        <v>10010302260010000110</v>
      </c>
      <c r="L24" s="84" t="str">
        <f>C24&amp;D24&amp;G24</f>
        <v>10010302260010000110</v>
      </c>
    </row>
    <row r="25" spans="1:12" ht="12.75">
      <c r="A25" s="100" t="s">
        <v>380</v>
      </c>
      <c r="B25" s="101" t="s">
        <v>6</v>
      </c>
      <c r="C25" s="102" t="s">
        <v>381</v>
      </c>
      <c r="D25" s="189" t="s">
        <v>361</v>
      </c>
      <c r="E25" s="210"/>
      <c r="F25" s="210"/>
      <c r="G25" s="211"/>
      <c r="H25" s="97">
        <v>3156300</v>
      </c>
      <c r="I25" s="103">
        <v>2553567.12</v>
      </c>
      <c r="J25" s="104">
        <v>741256.44</v>
      </c>
      <c r="K25" s="119" t="str">
        <f t="shared" si="0"/>
        <v>18200000000000000000</v>
      </c>
      <c r="L25" s="106" t="s">
        <v>382</v>
      </c>
    </row>
    <row r="26" spans="1:12" ht="12.75">
      <c r="A26" s="100" t="s">
        <v>363</v>
      </c>
      <c r="B26" s="101" t="s">
        <v>6</v>
      </c>
      <c r="C26" s="102" t="s">
        <v>381</v>
      </c>
      <c r="D26" s="189" t="s">
        <v>364</v>
      </c>
      <c r="E26" s="210"/>
      <c r="F26" s="210"/>
      <c r="G26" s="211"/>
      <c r="H26" s="97">
        <v>3156300</v>
      </c>
      <c r="I26" s="103">
        <v>2553567.12</v>
      </c>
      <c r="J26" s="104">
        <v>741256.44</v>
      </c>
      <c r="K26" s="119" t="str">
        <f t="shared" si="0"/>
        <v>18210000000000000000</v>
      </c>
      <c r="L26" s="106" t="s">
        <v>383</v>
      </c>
    </row>
    <row r="27" spans="1:12" ht="12.75">
      <c r="A27" s="100" t="s">
        <v>384</v>
      </c>
      <c r="B27" s="101" t="s">
        <v>6</v>
      </c>
      <c r="C27" s="102" t="s">
        <v>381</v>
      </c>
      <c r="D27" s="189" t="s">
        <v>385</v>
      </c>
      <c r="E27" s="210"/>
      <c r="F27" s="210"/>
      <c r="G27" s="211"/>
      <c r="H27" s="97">
        <v>535900</v>
      </c>
      <c r="I27" s="103">
        <v>473098.56</v>
      </c>
      <c r="J27" s="104">
        <v>64757.14</v>
      </c>
      <c r="K27" s="119" t="str">
        <f t="shared" si="0"/>
        <v>18210100000000000000</v>
      </c>
      <c r="L27" s="106" t="s">
        <v>386</v>
      </c>
    </row>
    <row r="28" spans="1:12" ht="12.75">
      <c r="A28" s="100" t="s">
        <v>387</v>
      </c>
      <c r="B28" s="101" t="s">
        <v>6</v>
      </c>
      <c r="C28" s="102" t="s">
        <v>381</v>
      </c>
      <c r="D28" s="189" t="s">
        <v>388</v>
      </c>
      <c r="E28" s="210"/>
      <c r="F28" s="210"/>
      <c r="G28" s="211"/>
      <c r="H28" s="97">
        <v>535900</v>
      </c>
      <c r="I28" s="103">
        <v>473098.56</v>
      </c>
      <c r="J28" s="104">
        <v>64757.14</v>
      </c>
      <c r="K28" s="119" t="str">
        <f t="shared" si="0"/>
        <v>18210102000010000110</v>
      </c>
      <c r="L28" s="106" t="s">
        <v>389</v>
      </c>
    </row>
    <row r="29" spans="1:12" s="85" customFormat="1" ht="56.25">
      <c r="A29" s="80" t="s">
        <v>390</v>
      </c>
      <c r="B29" s="79" t="s">
        <v>6</v>
      </c>
      <c r="C29" s="122" t="s">
        <v>381</v>
      </c>
      <c r="D29" s="203" t="s">
        <v>391</v>
      </c>
      <c r="E29" s="208"/>
      <c r="F29" s="208"/>
      <c r="G29" s="209"/>
      <c r="H29" s="81">
        <v>532400</v>
      </c>
      <c r="I29" s="82">
        <v>467852.18</v>
      </c>
      <c r="J29" s="83">
        <f>IF(IF(H29="",0,H29)=0,0,(IF(H29&gt;0,IF(I29&gt;H29,0,H29-I29),IF(I29&gt;H29,H29-I29,0))))</f>
        <v>64547.82</v>
      </c>
      <c r="K29" s="120" t="str">
        <f t="shared" si="0"/>
        <v>18210102010010000110</v>
      </c>
      <c r="L29" s="84" t="str">
        <f>C29&amp;D29&amp;G29</f>
        <v>18210102010010000110</v>
      </c>
    </row>
    <row r="30" spans="1:12" s="85" customFormat="1" ht="90">
      <c r="A30" s="80" t="s">
        <v>392</v>
      </c>
      <c r="B30" s="79" t="s">
        <v>6</v>
      </c>
      <c r="C30" s="122" t="s">
        <v>381</v>
      </c>
      <c r="D30" s="203" t="s">
        <v>393</v>
      </c>
      <c r="E30" s="208"/>
      <c r="F30" s="208"/>
      <c r="G30" s="209"/>
      <c r="H30" s="81">
        <v>3000</v>
      </c>
      <c r="I30" s="82">
        <v>4955.7</v>
      </c>
      <c r="J30" s="83">
        <f>IF(IF(H30="",0,H30)=0,0,(IF(H30&gt;0,IF(I30&gt;H30,0,H30-I30),IF(I30&gt;H30,H30-I30,0))))</f>
        <v>0</v>
      </c>
      <c r="K30" s="120" t="str">
        <f t="shared" si="0"/>
        <v>18210102020010000110</v>
      </c>
      <c r="L30" s="84" t="str">
        <f>C30&amp;D30&amp;G30</f>
        <v>18210102020010000110</v>
      </c>
    </row>
    <row r="31" spans="1:12" s="85" customFormat="1" ht="33.75">
      <c r="A31" s="80" t="s">
        <v>394</v>
      </c>
      <c r="B31" s="79" t="s">
        <v>6</v>
      </c>
      <c r="C31" s="122" t="s">
        <v>381</v>
      </c>
      <c r="D31" s="203" t="s">
        <v>395</v>
      </c>
      <c r="E31" s="208"/>
      <c r="F31" s="208"/>
      <c r="G31" s="209"/>
      <c r="H31" s="81">
        <v>500</v>
      </c>
      <c r="I31" s="82">
        <v>290.68</v>
      </c>
      <c r="J31" s="83">
        <f>IF(IF(H31="",0,H31)=0,0,(IF(H31&gt;0,IF(I31&gt;H31,0,H31-I31),IF(I31&gt;H31,H31-I31,0))))</f>
        <v>209.32</v>
      </c>
      <c r="K31" s="120" t="str">
        <f t="shared" si="0"/>
        <v>18210102030010000110</v>
      </c>
      <c r="L31" s="84" t="str">
        <f>C31&amp;D31&amp;G31</f>
        <v>18210102030010000110</v>
      </c>
    </row>
    <row r="32" spans="1:12" ht="12.75">
      <c r="A32" s="100" t="s">
        <v>396</v>
      </c>
      <c r="B32" s="101" t="s">
        <v>6</v>
      </c>
      <c r="C32" s="102" t="s">
        <v>381</v>
      </c>
      <c r="D32" s="189" t="s">
        <v>397</v>
      </c>
      <c r="E32" s="210"/>
      <c r="F32" s="210"/>
      <c r="G32" s="211"/>
      <c r="H32" s="97">
        <v>73000</v>
      </c>
      <c r="I32" s="103">
        <v>75312.19</v>
      </c>
      <c r="J32" s="104">
        <v>0</v>
      </c>
      <c r="K32" s="119" t="str">
        <f t="shared" si="0"/>
        <v>18210500000000000000</v>
      </c>
      <c r="L32" s="106" t="s">
        <v>398</v>
      </c>
    </row>
    <row r="33" spans="1:12" ht="12.75">
      <c r="A33" s="100" t="s">
        <v>399</v>
      </c>
      <c r="B33" s="101" t="s">
        <v>6</v>
      </c>
      <c r="C33" s="102" t="s">
        <v>381</v>
      </c>
      <c r="D33" s="189" t="s">
        <v>400</v>
      </c>
      <c r="E33" s="210"/>
      <c r="F33" s="210"/>
      <c r="G33" s="211"/>
      <c r="H33" s="97">
        <v>73000</v>
      </c>
      <c r="I33" s="103">
        <v>75312.19</v>
      </c>
      <c r="J33" s="104">
        <v>0</v>
      </c>
      <c r="K33" s="119" t="str">
        <f t="shared" si="0"/>
        <v>18210503000010000110</v>
      </c>
      <c r="L33" s="106" t="s">
        <v>401</v>
      </c>
    </row>
    <row r="34" spans="1:12" s="85" customFormat="1" ht="12.75">
      <c r="A34" s="80" t="s">
        <v>399</v>
      </c>
      <c r="B34" s="79" t="s">
        <v>6</v>
      </c>
      <c r="C34" s="122" t="s">
        <v>381</v>
      </c>
      <c r="D34" s="203" t="s">
        <v>402</v>
      </c>
      <c r="E34" s="208"/>
      <c r="F34" s="208"/>
      <c r="G34" s="209"/>
      <c r="H34" s="81">
        <v>73000</v>
      </c>
      <c r="I34" s="82">
        <v>75312.19</v>
      </c>
      <c r="J34" s="83">
        <f>IF(IF(H34="",0,H34)=0,0,(IF(H34&gt;0,IF(I34&gt;H34,0,H34-I34),IF(I34&gt;H34,H34-I34,0))))</f>
        <v>0</v>
      </c>
      <c r="K34" s="120" t="str">
        <f t="shared" si="0"/>
        <v>18210503010010000110</v>
      </c>
      <c r="L34" s="84" t="str">
        <f>C34&amp;D34&amp;G34</f>
        <v>18210503010010000110</v>
      </c>
    </row>
    <row r="35" spans="1:12" ht="12.75">
      <c r="A35" s="100" t="s">
        <v>403</v>
      </c>
      <c r="B35" s="101" t="s">
        <v>6</v>
      </c>
      <c r="C35" s="102" t="s">
        <v>381</v>
      </c>
      <c r="D35" s="189" t="s">
        <v>404</v>
      </c>
      <c r="E35" s="210"/>
      <c r="F35" s="210"/>
      <c r="G35" s="211"/>
      <c r="H35" s="97">
        <v>2547400</v>
      </c>
      <c r="I35" s="103">
        <v>2005156.37</v>
      </c>
      <c r="J35" s="104">
        <v>676499.3</v>
      </c>
      <c r="K35" s="119" t="str">
        <f t="shared" si="0"/>
        <v>18210600000000000000</v>
      </c>
      <c r="L35" s="106" t="s">
        <v>405</v>
      </c>
    </row>
    <row r="36" spans="1:12" ht="12.75">
      <c r="A36" s="100" t="s">
        <v>406</v>
      </c>
      <c r="B36" s="101" t="s">
        <v>6</v>
      </c>
      <c r="C36" s="102" t="s">
        <v>381</v>
      </c>
      <c r="D36" s="189" t="s">
        <v>407</v>
      </c>
      <c r="E36" s="210"/>
      <c r="F36" s="210"/>
      <c r="G36" s="211"/>
      <c r="H36" s="97">
        <v>182400</v>
      </c>
      <c r="I36" s="103">
        <v>316655.67</v>
      </c>
      <c r="J36" s="104">
        <v>0</v>
      </c>
      <c r="K36" s="119" t="str">
        <f t="shared" si="0"/>
        <v>18210601000000000110</v>
      </c>
      <c r="L36" s="106" t="s">
        <v>408</v>
      </c>
    </row>
    <row r="37" spans="1:12" s="85" customFormat="1" ht="33.75">
      <c r="A37" s="80" t="s">
        <v>409</v>
      </c>
      <c r="B37" s="79" t="s">
        <v>6</v>
      </c>
      <c r="C37" s="122" t="s">
        <v>381</v>
      </c>
      <c r="D37" s="203" t="s">
        <v>410</v>
      </c>
      <c r="E37" s="208"/>
      <c r="F37" s="208"/>
      <c r="G37" s="209"/>
      <c r="H37" s="81">
        <v>182400</v>
      </c>
      <c r="I37" s="82">
        <v>316655.67</v>
      </c>
      <c r="J37" s="83">
        <f>IF(IF(H37="",0,H37)=0,0,(IF(H37&gt;0,IF(I37&gt;H37,0,H37-I37),IF(I37&gt;H37,H37-I37,0))))</f>
        <v>0</v>
      </c>
      <c r="K37" s="120" t="str">
        <f t="shared" si="0"/>
        <v>18210601030100000110</v>
      </c>
      <c r="L37" s="84" t="str">
        <f>C37&amp;D37&amp;G37</f>
        <v>18210601030100000110</v>
      </c>
    </row>
    <row r="38" spans="1:12" ht="12.75">
      <c r="A38" s="100" t="s">
        <v>411</v>
      </c>
      <c r="B38" s="101" t="s">
        <v>6</v>
      </c>
      <c r="C38" s="102" t="s">
        <v>381</v>
      </c>
      <c r="D38" s="189" t="s">
        <v>412</v>
      </c>
      <c r="E38" s="210"/>
      <c r="F38" s="210"/>
      <c r="G38" s="211"/>
      <c r="H38" s="97">
        <v>2365000</v>
      </c>
      <c r="I38" s="103">
        <v>1688500.7</v>
      </c>
      <c r="J38" s="104">
        <v>676499.3</v>
      </c>
      <c r="K38" s="119" t="str">
        <f t="shared" si="0"/>
        <v>18210606000000000110</v>
      </c>
      <c r="L38" s="106" t="s">
        <v>413</v>
      </c>
    </row>
    <row r="39" spans="1:12" ht="12.75">
      <c r="A39" s="100" t="s">
        <v>414</v>
      </c>
      <c r="B39" s="101" t="s">
        <v>6</v>
      </c>
      <c r="C39" s="102" t="s">
        <v>381</v>
      </c>
      <c r="D39" s="189" t="s">
        <v>415</v>
      </c>
      <c r="E39" s="210"/>
      <c r="F39" s="210"/>
      <c r="G39" s="211"/>
      <c r="H39" s="97">
        <v>851400</v>
      </c>
      <c r="I39" s="103">
        <v>309635.67</v>
      </c>
      <c r="J39" s="104">
        <v>541764.33</v>
      </c>
      <c r="K39" s="119" t="str">
        <f t="shared" si="0"/>
        <v>18210606030000000110</v>
      </c>
      <c r="L39" s="106" t="s">
        <v>416</v>
      </c>
    </row>
    <row r="40" spans="1:12" s="85" customFormat="1" ht="22.5">
      <c r="A40" s="80" t="s">
        <v>417</v>
      </c>
      <c r="B40" s="79" t="s">
        <v>6</v>
      </c>
      <c r="C40" s="122" t="s">
        <v>381</v>
      </c>
      <c r="D40" s="203" t="s">
        <v>418</v>
      </c>
      <c r="E40" s="208"/>
      <c r="F40" s="208"/>
      <c r="G40" s="209"/>
      <c r="H40" s="81">
        <v>851400</v>
      </c>
      <c r="I40" s="82">
        <v>309635.67</v>
      </c>
      <c r="J40" s="83">
        <f>IF(IF(H40="",0,H40)=0,0,(IF(H40&gt;0,IF(I40&gt;H40,0,H40-I40),IF(I40&gt;H40,H40-I40,0))))</f>
        <v>541764.33</v>
      </c>
      <c r="K40" s="120" t="str">
        <f t="shared" si="0"/>
        <v>18210606033100000110</v>
      </c>
      <c r="L40" s="84" t="str">
        <f>C40&amp;D40&amp;G40</f>
        <v>18210606033100000110</v>
      </c>
    </row>
    <row r="41" spans="1:12" ht="12.75">
      <c r="A41" s="100" t="s">
        <v>419</v>
      </c>
      <c r="B41" s="101" t="s">
        <v>6</v>
      </c>
      <c r="C41" s="102" t="s">
        <v>381</v>
      </c>
      <c r="D41" s="189" t="s">
        <v>420</v>
      </c>
      <c r="E41" s="210"/>
      <c r="F41" s="210"/>
      <c r="G41" s="211"/>
      <c r="H41" s="97">
        <v>1513600</v>
      </c>
      <c r="I41" s="103">
        <v>1378865.03</v>
      </c>
      <c r="J41" s="104">
        <v>134734.97</v>
      </c>
      <c r="K41" s="119" t="str">
        <f t="shared" si="0"/>
        <v>18210606040000000110</v>
      </c>
      <c r="L41" s="106" t="s">
        <v>421</v>
      </c>
    </row>
    <row r="42" spans="1:12" s="85" customFormat="1" ht="33.75">
      <c r="A42" s="80" t="s">
        <v>422</v>
      </c>
      <c r="B42" s="79" t="s">
        <v>6</v>
      </c>
      <c r="C42" s="122" t="s">
        <v>381</v>
      </c>
      <c r="D42" s="203" t="s">
        <v>423</v>
      </c>
      <c r="E42" s="208"/>
      <c r="F42" s="208"/>
      <c r="G42" s="209"/>
      <c r="H42" s="81">
        <v>1513600</v>
      </c>
      <c r="I42" s="82">
        <v>1378865.03</v>
      </c>
      <c r="J42" s="83">
        <f>IF(IF(H42="",0,H42)=0,0,(IF(H42&gt;0,IF(I42&gt;H42,0,H42-I42),IF(I42&gt;H42,H42-I42,0))))</f>
        <v>134734.97</v>
      </c>
      <c r="K42" s="120" t="str">
        <f t="shared" si="0"/>
        <v>18210606043100000110</v>
      </c>
      <c r="L42" s="84" t="str">
        <f>C42&amp;D42&amp;G42</f>
        <v>18210606043100000110</v>
      </c>
    </row>
    <row r="43" spans="1:12" ht="12.75">
      <c r="A43" s="100">
        <v>803</v>
      </c>
      <c r="B43" s="101" t="s">
        <v>6</v>
      </c>
      <c r="C43" s="102" t="s">
        <v>113</v>
      </c>
      <c r="D43" s="189" t="s">
        <v>361</v>
      </c>
      <c r="E43" s="210"/>
      <c r="F43" s="210"/>
      <c r="G43" s="211"/>
      <c r="H43" s="97">
        <v>150789</v>
      </c>
      <c r="I43" s="103">
        <v>162559.96</v>
      </c>
      <c r="J43" s="104">
        <v>0</v>
      </c>
      <c r="K43" s="119" t="str">
        <f t="shared" si="0"/>
        <v>80300000000000000000</v>
      </c>
      <c r="L43" s="106" t="s">
        <v>114</v>
      </c>
    </row>
    <row r="44" spans="1:12" ht="12.75">
      <c r="A44" s="100" t="s">
        <v>363</v>
      </c>
      <c r="B44" s="101" t="s">
        <v>6</v>
      </c>
      <c r="C44" s="102" t="s">
        <v>113</v>
      </c>
      <c r="D44" s="189" t="s">
        <v>364</v>
      </c>
      <c r="E44" s="210"/>
      <c r="F44" s="210"/>
      <c r="G44" s="211"/>
      <c r="H44" s="97">
        <v>0</v>
      </c>
      <c r="I44" s="103">
        <v>11770.96</v>
      </c>
      <c r="J44" s="104">
        <v>0</v>
      </c>
      <c r="K44" s="119" t="str">
        <f t="shared" si="0"/>
        <v>80310000000000000000</v>
      </c>
      <c r="L44" s="106" t="s">
        <v>424</v>
      </c>
    </row>
    <row r="45" spans="1:12" ht="33.75">
      <c r="A45" s="100" t="s">
        <v>425</v>
      </c>
      <c r="B45" s="101" t="s">
        <v>6</v>
      </c>
      <c r="C45" s="102" t="s">
        <v>113</v>
      </c>
      <c r="D45" s="189" t="s">
        <v>426</v>
      </c>
      <c r="E45" s="210"/>
      <c r="F45" s="210"/>
      <c r="G45" s="211"/>
      <c r="H45" s="97">
        <v>0</v>
      </c>
      <c r="I45" s="103">
        <v>2633.12</v>
      </c>
      <c r="J45" s="104">
        <v>0</v>
      </c>
      <c r="K45" s="119" t="str">
        <f t="shared" si="0"/>
        <v>80311100000000000000</v>
      </c>
      <c r="L45" s="106" t="s">
        <v>427</v>
      </c>
    </row>
    <row r="46" spans="1:12" ht="67.5">
      <c r="A46" s="100" t="s">
        <v>428</v>
      </c>
      <c r="B46" s="101" t="s">
        <v>6</v>
      </c>
      <c r="C46" s="102" t="s">
        <v>113</v>
      </c>
      <c r="D46" s="189" t="s">
        <v>429</v>
      </c>
      <c r="E46" s="210"/>
      <c r="F46" s="210"/>
      <c r="G46" s="211"/>
      <c r="H46" s="97">
        <v>0</v>
      </c>
      <c r="I46" s="103">
        <v>2633.12</v>
      </c>
      <c r="J46" s="104">
        <v>0</v>
      </c>
      <c r="K46" s="119" t="str">
        <f t="shared" si="0"/>
        <v>80311105000000000120</v>
      </c>
      <c r="L46" s="106" t="s">
        <v>430</v>
      </c>
    </row>
    <row r="47" spans="1:12" ht="67.5">
      <c r="A47" s="100" t="s">
        <v>431</v>
      </c>
      <c r="B47" s="101" t="s">
        <v>6</v>
      </c>
      <c r="C47" s="102" t="s">
        <v>113</v>
      </c>
      <c r="D47" s="189" t="s">
        <v>432</v>
      </c>
      <c r="E47" s="210"/>
      <c r="F47" s="210"/>
      <c r="G47" s="211"/>
      <c r="H47" s="97">
        <v>0</v>
      </c>
      <c r="I47" s="103">
        <v>2633.12</v>
      </c>
      <c r="J47" s="104">
        <v>0</v>
      </c>
      <c r="K47" s="119" t="str">
        <f t="shared" si="0"/>
        <v>80311105030000000120</v>
      </c>
      <c r="L47" s="106" t="s">
        <v>433</v>
      </c>
    </row>
    <row r="48" spans="1:12" s="85" customFormat="1" ht="56.25">
      <c r="A48" s="80" t="s">
        <v>434</v>
      </c>
      <c r="B48" s="79" t="s">
        <v>6</v>
      </c>
      <c r="C48" s="122" t="s">
        <v>113</v>
      </c>
      <c r="D48" s="203" t="s">
        <v>435</v>
      </c>
      <c r="E48" s="208"/>
      <c r="F48" s="208"/>
      <c r="G48" s="209"/>
      <c r="H48" s="81">
        <v>0</v>
      </c>
      <c r="I48" s="82">
        <v>2633.12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C48&amp;D48&amp;G48</f>
        <v>80311105035100000120</v>
      </c>
    </row>
    <row r="49" spans="1:12" ht="12.75">
      <c r="A49" s="100" t="s">
        <v>436</v>
      </c>
      <c r="B49" s="101" t="s">
        <v>6</v>
      </c>
      <c r="C49" s="102" t="s">
        <v>113</v>
      </c>
      <c r="D49" s="189" t="s">
        <v>437</v>
      </c>
      <c r="E49" s="210"/>
      <c r="F49" s="210"/>
      <c r="G49" s="211"/>
      <c r="H49" s="97">
        <v>0</v>
      </c>
      <c r="I49" s="103">
        <v>9137.84</v>
      </c>
      <c r="J49" s="104">
        <v>0</v>
      </c>
      <c r="K49" s="119" t="str">
        <f aca="true" t="shared" si="1" ref="K49:K69">C49&amp;D49&amp;G49</f>
        <v>80311600000000000000</v>
      </c>
      <c r="L49" s="106" t="s">
        <v>438</v>
      </c>
    </row>
    <row r="50" spans="1:12" ht="22.5">
      <c r="A50" s="100" t="s">
        <v>439</v>
      </c>
      <c r="B50" s="101" t="s">
        <v>6</v>
      </c>
      <c r="C50" s="102" t="s">
        <v>113</v>
      </c>
      <c r="D50" s="189" t="s">
        <v>440</v>
      </c>
      <c r="E50" s="210"/>
      <c r="F50" s="210"/>
      <c r="G50" s="211"/>
      <c r="H50" s="97">
        <v>0</v>
      </c>
      <c r="I50" s="103">
        <v>9137.84</v>
      </c>
      <c r="J50" s="104">
        <v>0</v>
      </c>
      <c r="K50" s="119" t="str">
        <f t="shared" si="1"/>
        <v>80311690000000000140</v>
      </c>
      <c r="L50" s="106" t="s">
        <v>441</v>
      </c>
    </row>
    <row r="51" spans="1:12" s="85" customFormat="1" ht="33.75">
      <c r="A51" s="80" t="s">
        <v>442</v>
      </c>
      <c r="B51" s="79" t="s">
        <v>6</v>
      </c>
      <c r="C51" s="122" t="s">
        <v>113</v>
      </c>
      <c r="D51" s="203" t="s">
        <v>443</v>
      </c>
      <c r="E51" s="208"/>
      <c r="F51" s="208"/>
      <c r="G51" s="209"/>
      <c r="H51" s="81">
        <v>0</v>
      </c>
      <c r="I51" s="82">
        <v>9137.84</v>
      </c>
      <c r="J51" s="83">
        <f>IF(IF(H51="",0,H51)=0,0,(IF(H51&gt;0,IF(I51&gt;H51,0,H51-I51),IF(I51&gt;H51,H51-I51,0))))</f>
        <v>0</v>
      </c>
      <c r="K51" s="120" t="str">
        <f t="shared" si="1"/>
        <v>80311690050100000140</v>
      </c>
      <c r="L51" s="84" t="str">
        <f>C51&amp;D51&amp;G51</f>
        <v>80311690050100000140</v>
      </c>
    </row>
    <row r="52" spans="1:12" ht="12.75">
      <c r="A52" s="100" t="s">
        <v>444</v>
      </c>
      <c r="B52" s="101" t="s">
        <v>6</v>
      </c>
      <c r="C52" s="102" t="s">
        <v>113</v>
      </c>
      <c r="D52" s="189" t="s">
        <v>445</v>
      </c>
      <c r="E52" s="210"/>
      <c r="F52" s="210"/>
      <c r="G52" s="211"/>
      <c r="H52" s="97">
        <v>150789</v>
      </c>
      <c r="I52" s="103">
        <v>150789</v>
      </c>
      <c r="J52" s="104">
        <v>0</v>
      </c>
      <c r="K52" s="119" t="str">
        <f t="shared" si="1"/>
        <v>80320000000000000000</v>
      </c>
      <c r="L52" s="106" t="s">
        <v>446</v>
      </c>
    </row>
    <row r="53" spans="1:12" ht="12.75">
      <c r="A53" s="100" t="s">
        <v>447</v>
      </c>
      <c r="B53" s="101" t="s">
        <v>6</v>
      </c>
      <c r="C53" s="102" t="s">
        <v>113</v>
      </c>
      <c r="D53" s="189" t="s">
        <v>448</v>
      </c>
      <c r="E53" s="210"/>
      <c r="F53" s="210"/>
      <c r="G53" s="211"/>
      <c r="H53" s="97">
        <v>150789</v>
      </c>
      <c r="I53" s="103">
        <v>150789</v>
      </c>
      <c r="J53" s="104">
        <v>0</v>
      </c>
      <c r="K53" s="119" t="str">
        <f t="shared" si="1"/>
        <v>80320700000000000000</v>
      </c>
      <c r="L53" s="106" t="s">
        <v>449</v>
      </c>
    </row>
    <row r="54" spans="1:12" ht="22.5">
      <c r="A54" s="100" t="s">
        <v>450</v>
      </c>
      <c r="B54" s="101" t="s">
        <v>6</v>
      </c>
      <c r="C54" s="102" t="s">
        <v>113</v>
      </c>
      <c r="D54" s="189" t="s">
        <v>451</v>
      </c>
      <c r="E54" s="210"/>
      <c r="F54" s="210"/>
      <c r="G54" s="211"/>
      <c r="H54" s="97">
        <v>150789</v>
      </c>
      <c r="I54" s="103">
        <v>150789</v>
      </c>
      <c r="J54" s="104">
        <v>0</v>
      </c>
      <c r="K54" s="119" t="str">
        <f t="shared" si="1"/>
        <v>80320705000100000180</v>
      </c>
      <c r="L54" s="106" t="s">
        <v>452</v>
      </c>
    </row>
    <row r="55" spans="1:12" s="85" customFormat="1" ht="22.5">
      <c r="A55" s="80" t="s">
        <v>450</v>
      </c>
      <c r="B55" s="79" t="s">
        <v>6</v>
      </c>
      <c r="C55" s="122" t="s">
        <v>113</v>
      </c>
      <c r="D55" s="203" t="s">
        <v>453</v>
      </c>
      <c r="E55" s="208"/>
      <c r="F55" s="208"/>
      <c r="G55" s="209"/>
      <c r="H55" s="81">
        <v>150789</v>
      </c>
      <c r="I55" s="82">
        <v>150789</v>
      </c>
      <c r="J55" s="83">
        <f>IF(IF(H55="",0,H55)=0,0,(IF(H55&gt;0,IF(I55&gt;H55,0,H55-I55),IF(I55&gt;H55,H55-I55,0))))</f>
        <v>0</v>
      </c>
      <c r="K55" s="120" t="str">
        <f t="shared" si="1"/>
        <v>80320705030100000180</v>
      </c>
      <c r="L55" s="84" t="str">
        <f>C55&amp;D55&amp;G55</f>
        <v>80320705030100000180</v>
      </c>
    </row>
    <row r="56" spans="1:12" ht="12.75">
      <c r="A56" s="100">
        <v>892</v>
      </c>
      <c r="B56" s="101" t="s">
        <v>6</v>
      </c>
      <c r="C56" s="102" t="s">
        <v>65</v>
      </c>
      <c r="D56" s="189" t="s">
        <v>361</v>
      </c>
      <c r="E56" s="210"/>
      <c r="F56" s="210"/>
      <c r="G56" s="211"/>
      <c r="H56" s="97">
        <v>4355130.06</v>
      </c>
      <c r="I56" s="103">
        <v>4000416.4</v>
      </c>
      <c r="J56" s="104">
        <v>142519</v>
      </c>
      <c r="K56" s="119" t="str">
        <f t="shared" si="1"/>
        <v>89200000000000000000</v>
      </c>
      <c r="L56" s="106" t="s">
        <v>454</v>
      </c>
    </row>
    <row r="57" spans="1:12" ht="12.75">
      <c r="A57" s="100" t="s">
        <v>444</v>
      </c>
      <c r="B57" s="101" t="s">
        <v>6</v>
      </c>
      <c r="C57" s="102" t="s">
        <v>65</v>
      </c>
      <c r="D57" s="189" t="s">
        <v>445</v>
      </c>
      <c r="E57" s="210"/>
      <c r="F57" s="210"/>
      <c r="G57" s="211"/>
      <c r="H57" s="97">
        <v>4355130.06</v>
      </c>
      <c r="I57" s="103">
        <v>4000416.4</v>
      </c>
      <c r="J57" s="104">
        <v>142519</v>
      </c>
      <c r="K57" s="119" t="str">
        <f t="shared" si="1"/>
        <v>89220000000000000000</v>
      </c>
      <c r="L57" s="106" t="s">
        <v>455</v>
      </c>
    </row>
    <row r="58" spans="1:12" ht="33.75">
      <c r="A58" s="100" t="s">
        <v>456</v>
      </c>
      <c r="B58" s="101" t="s">
        <v>6</v>
      </c>
      <c r="C58" s="102" t="s">
        <v>65</v>
      </c>
      <c r="D58" s="189" t="s">
        <v>457</v>
      </c>
      <c r="E58" s="210"/>
      <c r="F58" s="210"/>
      <c r="G58" s="211"/>
      <c r="H58" s="97">
        <v>4355130.06</v>
      </c>
      <c r="I58" s="103">
        <v>4212611.06</v>
      </c>
      <c r="J58" s="104">
        <v>142519</v>
      </c>
      <c r="K58" s="119" t="str">
        <f t="shared" si="1"/>
        <v>89220200000000000000</v>
      </c>
      <c r="L58" s="106" t="s">
        <v>458</v>
      </c>
    </row>
    <row r="59" spans="1:12" ht="22.5">
      <c r="A59" s="100" t="s">
        <v>459</v>
      </c>
      <c r="B59" s="101" t="s">
        <v>6</v>
      </c>
      <c r="C59" s="102" t="s">
        <v>65</v>
      </c>
      <c r="D59" s="189" t="s">
        <v>460</v>
      </c>
      <c r="E59" s="210"/>
      <c r="F59" s="210"/>
      <c r="G59" s="211"/>
      <c r="H59" s="97">
        <v>1708300</v>
      </c>
      <c r="I59" s="103">
        <v>1565800</v>
      </c>
      <c r="J59" s="104">
        <v>142500</v>
      </c>
      <c r="K59" s="119" t="str">
        <f t="shared" si="1"/>
        <v>89220210000000000151</v>
      </c>
      <c r="L59" s="106" t="s">
        <v>461</v>
      </c>
    </row>
    <row r="60" spans="1:12" ht="12.75">
      <c r="A60" s="100" t="s">
        <v>462</v>
      </c>
      <c r="B60" s="101" t="s">
        <v>6</v>
      </c>
      <c r="C60" s="102" t="s">
        <v>65</v>
      </c>
      <c r="D60" s="189" t="s">
        <v>463</v>
      </c>
      <c r="E60" s="210"/>
      <c r="F60" s="210"/>
      <c r="G60" s="211"/>
      <c r="H60" s="97">
        <v>1708300</v>
      </c>
      <c r="I60" s="103">
        <v>1565800</v>
      </c>
      <c r="J60" s="104">
        <v>142500</v>
      </c>
      <c r="K60" s="119" t="str">
        <f t="shared" si="1"/>
        <v>89220215001000000151</v>
      </c>
      <c r="L60" s="106" t="s">
        <v>464</v>
      </c>
    </row>
    <row r="61" spans="1:12" s="85" customFormat="1" ht="22.5">
      <c r="A61" s="80" t="s">
        <v>465</v>
      </c>
      <c r="B61" s="79" t="s">
        <v>6</v>
      </c>
      <c r="C61" s="122" t="s">
        <v>65</v>
      </c>
      <c r="D61" s="203" t="s">
        <v>466</v>
      </c>
      <c r="E61" s="208"/>
      <c r="F61" s="208"/>
      <c r="G61" s="209"/>
      <c r="H61" s="81">
        <v>1708300</v>
      </c>
      <c r="I61" s="82">
        <v>1565800</v>
      </c>
      <c r="J61" s="83">
        <f>IF(IF(H61="",0,H61)=0,0,(IF(H61&gt;0,IF(I61&gt;H61,0,H61-I61),IF(I61&gt;H61,H61-I61,0))))</f>
        <v>142500</v>
      </c>
      <c r="K61" s="120" t="str">
        <f t="shared" si="1"/>
        <v>89220215001100000151</v>
      </c>
      <c r="L61" s="84" t="str">
        <f>C61&amp;D61&amp;G61</f>
        <v>89220215001100000151</v>
      </c>
    </row>
    <row r="62" spans="1:12" ht="22.5">
      <c r="A62" s="100" t="s">
        <v>467</v>
      </c>
      <c r="B62" s="101" t="s">
        <v>6</v>
      </c>
      <c r="C62" s="102" t="s">
        <v>65</v>
      </c>
      <c r="D62" s="189" t="s">
        <v>468</v>
      </c>
      <c r="E62" s="210"/>
      <c r="F62" s="210"/>
      <c r="G62" s="211"/>
      <c r="H62" s="97">
        <v>2646830.06</v>
      </c>
      <c r="I62" s="103">
        <v>2646811.06</v>
      </c>
      <c r="J62" s="104">
        <v>19</v>
      </c>
      <c r="K62" s="119" t="str">
        <f t="shared" si="1"/>
        <v>89220220000000000151</v>
      </c>
      <c r="L62" s="106" t="s">
        <v>469</v>
      </c>
    </row>
    <row r="63" spans="1:12" ht="45">
      <c r="A63" s="100" t="s">
        <v>470</v>
      </c>
      <c r="B63" s="101" t="s">
        <v>6</v>
      </c>
      <c r="C63" s="102" t="s">
        <v>65</v>
      </c>
      <c r="D63" s="189" t="s">
        <v>471</v>
      </c>
      <c r="E63" s="210"/>
      <c r="F63" s="210"/>
      <c r="G63" s="211"/>
      <c r="H63" s="97">
        <v>737377</v>
      </c>
      <c r="I63" s="103">
        <v>737358.19</v>
      </c>
      <c r="J63" s="104">
        <v>18.81</v>
      </c>
      <c r="K63" s="119" t="str">
        <f t="shared" si="1"/>
        <v>89220225555000000151</v>
      </c>
      <c r="L63" s="106" t="s">
        <v>472</v>
      </c>
    </row>
    <row r="64" spans="1:12" s="85" customFormat="1" ht="45">
      <c r="A64" s="80" t="s">
        <v>473</v>
      </c>
      <c r="B64" s="79" t="s">
        <v>6</v>
      </c>
      <c r="C64" s="122" t="s">
        <v>65</v>
      </c>
      <c r="D64" s="203" t="s">
        <v>474</v>
      </c>
      <c r="E64" s="208"/>
      <c r="F64" s="208"/>
      <c r="G64" s="209"/>
      <c r="H64" s="81">
        <v>737377</v>
      </c>
      <c r="I64" s="82">
        <v>737358.19</v>
      </c>
      <c r="J64" s="83">
        <f>IF(IF(H64="",0,H64)=0,0,(IF(H64&gt;0,IF(I64&gt;H64,0,H64-I64),IF(I64&gt;H64,H64-I64,0))))</f>
        <v>18.81</v>
      </c>
      <c r="K64" s="120" t="str">
        <f t="shared" si="1"/>
        <v>89220225555100000151</v>
      </c>
      <c r="L64" s="84" t="str">
        <f>C64&amp;D64&amp;G64</f>
        <v>89220225555100000151</v>
      </c>
    </row>
    <row r="65" spans="1:12" ht="12.75">
      <c r="A65" s="100" t="s">
        <v>475</v>
      </c>
      <c r="B65" s="101" t="s">
        <v>6</v>
      </c>
      <c r="C65" s="102" t="s">
        <v>65</v>
      </c>
      <c r="D65" s="189" t="s">
        <v>476</v>
      </c>
      <c r="E65" s="210"/>
      <c r="F65" s="210"/>
      <c r="G65" s="211"/>
      <c r="H65" s="97">
        <v>1909453.06</v>
      </c>
      <c r="I65" s="103">
        <v>1909452.87</v>
      </c>
      <c r="J65" s="104">
        <v>0.19</v>
      </c>
      <c r="K65" s="119" t="str">
        <f t="shared" si="1"/>
        <v>89220229999000000151</v>
      </c>
      <c r="L65" s="106" t="s">
        <v>477</v>
      </c>
    </row>
    <row r="66" spans="1:12" s="85" customFormat="1" ht="12.75">
      <c r="A66" s="80" t="s">
        <v>478</v>
      </c>
      <c r="B66" s="79" t="s">
        <v>6</v>
      </c>
      <c r="C66" s="122" t="s">
        <v>65</v>
      </c>
      <c r="D66" s="203" t="s">
        <v>479</v>
      </c>
      <c r="E66" s="208"/>
      <c r="F66" s="208"/>
      <c r="G66" s="209"/>
      <c r="H66" s="81">
        <v>1909453.06</v>
      </c>
      <c r="I66" s="82">
        <v>1909452.87</v>
      </c>
      <c r="J66" s="83">
        <f>IF(IF(H66="",0,H66)=0,0,(IF(H66&gt;0,IF(I66&gt;H66,0,H66-I66),IF(I66&gt;H66,H66-I66,0))))</f>
        <v>0.19</v>
      </c>
      <c r="K66" s="120" t="str">
        <f t="shared" si="1"/>
        <v>89220229999100000151</v>
      </c>
      <c r="L66" s="84" t="str">
        <f>C66&amp;D66&amp;G66</f>
        <v>89220229999100000151</v>
      </c>
    </row>
    <row r="67" spans="1:12" ht="33.75">
      <c r="A67" s="100" t="s">
        <v>480</v>
      </c>
      <c r="B67" s="101" t="s">
        <v>6</v>
      </c>
      <c r="C67" s="102" t="s">
        <v>65</v>
      </c>
      <c r="D67" s="189" t="s">
        <v>481</v>
      </c>
      <c r="E67" s="210"/>
      <c r="F67" s="210"/>
      <c r="G67" s="211"/>
      <c r="H67" s="97">
        <v>0</v>
      </c>
      <c r="I67" s="103">
        <v>-212194.66</v>
      </c>
      <c r="J67" s="104">
        <v>0</v>
      </c>
      <c r="K67" s="119" t="str">
        <f t="shared" si="1"/>
        <v>89221900000000000000</v>
      </c>
      <c r="L67" s="106" t="s">
        <v>482</v>
      </c>
    </row>
    <row r="68" spans="1:12" ht="45">
      <c r="A68" s="100" t="s">
        <v>483</v>
      </c>
      <c r="B68" s="101" t="s">
        <v>6</v>
      </c>
      <c r="C68" s="102" t="s">
        <v>65</v>
      </c>
      <c r="D68" s="189" t="s">
        <v>484</v>
      </c>
      <c r="E68" s="210"/>
      <c r="F68" s="210"/>
      <c r="G68" s="211"/>
      <c r="H68" s="97">
        <v>0</v>
      </c>
      <c r="I68" s="103">
        <v>-212194.66</v>
      </c>
      <c r="J68" s="104">
        <v>0</v>
      </c>
      <c r="K68" s="119" t="str">
        <f t="shared" si="1"/>
        <v>89221900000100000151</v>
      </c>
      <c r="L68" s="106" t="s">
        <v>485</v>
      </c>
    </row>
    <row r="69" spans="1:12" s="85" customFormat="1" ht="56.25">
      <c r="A69" s="80" t="s">
        <v>486</v>
      </c>
      <c r="B69" s="79" t="s">
        <v>6</v>
      </c>
      <c r="C69" s="122" t="s">
        <v>65</v>
      </c>
      <c r="D69" s="203" t="s">
        <v>487</v>
      </c>
      <c r="E69" s="208"/>
      <c r="F69" s="208"/>
      <c r="G69" s="209"/>
      <c r="H69" s="81">
        <v>0</v>
      </c>
      <c r="I69" s="82">
        <v>-212194.66</v>
      </c>
      <c r="J69" s="83">
        <f>IF(IF(H69="",0,H69)=0,0,(IF(H69&gt;0,IF(I69&gt;H69,0,H69-I69),IF(I69&gt;H69,H69-I69,0))))</f>
        <v>0</v>
      </c>
      <c r="K69" s="120" t="str">
        <f t="shared" si="1"/>
        <v>89221925555100000151</v>
      </c>
      <c r="L69" s="84" t="str">
        <f>C69&amp;D69&amp;G69</f>
        <v>89221925555100000151</v>
      </c>
    </row>
    <row r="70" spans="1:11" ht="3.75" customHeight="1" hidden="1" thickBot="1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6"/>
    </row>
    <row r="71" spans="1:11" ht="12.75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1" ht="12.75" customHeight="1">
      <c r="A72" s="188" t="s">
        <v>24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13"/>
    </row>
    <row r="73" spans="1:11" ht="12.75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1" ht="12.75" customHeight="1">
      <c r="A74" s="162" t="s">
        <v>39</v>
      </c>
      <c r="B74" s="162" t="s">
        <v>40</v>
      </c>
      <c r="C74" s="165" t="s">
        <v>44</v>
      </c>
      <c r="D74" s="166"/>
      <c r="E74" s="166"/>
      <c r="F74" s="166"/>
      <c r="G74" s="167"/>
      <c r="H74" s="162" t="s">
        <v>42</v>
      </c>
      <c r="I74" s="162" t="s">
        <v>23</v>
      </c>
      <c r="J74" s="162" t="s">
        <v>43</v>
      </c>
      <c r="K74" s="114"/>
    </row>
    <row r="75" spans="1:11" ht="12.75">
      <c r="A75" s="163"/>
      <c r="B75" s="163"/>
      <c r="C75" s="168"/>
      <c r="D75" s="148"/>
      <c r="E75" s="148"/>
      <c r="F75" s="148"/>
      <c r="G75" s="149"/>
      <c r="H75" s="163"/>
      <c r="I75" s="163"/>
      <c r="J75" s="163"/>
      <c r="K75" s="114"/>
    </row>
    <row r="76" spans="1:11" ht="12.75">
      <c r="A76" s="164"/>
      <c r="B76" s="164"/>
      <c r="C76" s="150"/>
      <c r="D76" s="151"/>
      <c r="E76" s="151"/>
      <c r="F76" s="151"/>
      <c r="G76" s="152"/>
      <c r="H76" s="164"/>
      <c r="I76" s="164"/>
      <c r="J76" s="164"/>
      <c r="K76" s="114"/>
    </row>
    <row r="77" spans="1:11" ht="13.5" thickBot="1">
      <c r="A77" s="70">
        <v>1</v>
      </c>
      <c r="B77" s="12">
        <v>2</v>
      </c>
      <c r="C77" s="169">
        <v>3</v>
      </c>
      <c r="D77" s="170"/>
      <c r="E77" s="170"/>
      <c r="F77" s="170"/>
      <c r="G77" s="171"/>
      <c r="H77" s="13" t="s">
        <v>2</v>
      </c>
      <c r="I77" s="13" t="s">
        <v>25</v>
      </c>
      <c r="J77" s="13" t="s">
        <v>26</v>
      </c>
      <c r="K77" s="115"/>
    </row>
    <row r="78" spans="1:10" ht="12.75">
      <c r="A78" s="71" t="s">
        <v>5</v>
      </c>
      <c r="B78" s="38" t="s">
        <v>7</v>
      </c>
      <c r="C78" s="172" t="s">
        <v>17</v>
      </c>
      <c r="D78" s="173"/>
      <c r="E78" s="173"/>
      <c r="F78" s="173"/>
      <c r="G78" s="174"/>
      <c r="H78" s="52">
        <v>11286822.01</v>
      </c>
      <c r="I78" s="52">
        <v>8783006.92</v>
      </c>
      <c r="J78" s="105">
        <v>2503815.09</v>
      </c>
    </row>
    <row r="79" spans="1:10" ht="12.75" customHeight="1">
      <c r="A79" s="73" t="s">
        <v>4</v>
      </c>
      <c r="B79" s="50"/>
      <c r="C79" s="200"/>
      <c r="D79" s="201"/>
      <c r="E79" s="201"/>
      <c r="F79" s="201"/>
      <c r="G79" s="202"/>
      <c r="H79" s="59"/>
      <c r="I79" s="60"/>
      <c r="J79" s="61"/>
    </row>
    <row r="80" spans="1:12" ht="12.75">
      <c r="A80" s="100">
        <v>803</v>
      </c>
      <c r="B80" s="101" t="s">
        <v>7</v>
      </c>
      <c r="C80" s="102" t="s">
        <v>113</v>
      </c>
      <c r="D80" s="125" t="s">
        <v>116</v>
      </c>
      <c r="E80" s="189" t="s">
        <v>115</v>
      </c>
      <c r="F80" s="190"/>
      <c r="G80" s="130" t="s">
        <v>72</v>
      </c>
      <c r="H80" s="97">
        <v>11286822.01</v>
      </c>
      <c r="I80" s="103">
        <v>8783006.92</v>
      </c>
      <c r="J80" s="104">
        <v>2503815.09</v>
      </c>
      <c r="K80" s="119" t="str">
        <f aca="true" t="shared" si="2" ref="K80:K111">C80&amp;D80&amp;E80&amp;F80&amp;G80</f>
        <v>80300000000000000000</v>
      </c>
      <c r="L80" s="107" t="s">
        <v>114</v>
      </c>
    </row>
    <row r="81" spans="1:12" ht="12.75">
      <c r="A81" s="100" t="s">
        <v>117</v>
      </c>
      <c r="B81" s="101" t="s">
        <v>7</v>
      </c>
      <c r="C81" s="102" t="s">
        <v>113</v>
      </c>
      <c r="D81" s="125" t="s">
        <v>119</v>
      </c>
      <c r="E81" s="189" t="s">
        <v>115</v>
      </c>
      <c r="F81" s="190"/>
      <c r="G81" s="130" t="s">
        <v>72</v>
      </c>
      <c r="H81" s="97">
        <v>19000</v>
      </c>
      <c r="I81" s="103">
        <v>16886</v>
      </c>
      <c r="J81" s="104">
        <v>2114</v>
      </c>
      <c r="K81" s="119" t="str">
        <f t="shared" si="2"/>
        <v>80301000000000000000</v>
      </c>
      <c r="L81" s="107" t="s">
        <v>118</v>
      </c>
    </row>
    <row r="82" spans="1:12" ht="12.75">
      <c r="A82" s="100" t="s">
        <v>120</v>
      </c>
      <c r="B82" s="101" t="s">
        <v>7</v>
      </c>
      <c r="C82" s="102" t="s">
        <v>113</v>
      </c>
      <c r="D82" s="125" t="s">
        <v>122</v>
      </c>
      <c r="E82" s="189" t="s">
        <v>115</v>
      </c>
      <c r="F82" s="190"/>
      <c r="G82" s="130" t="s">
        <v>72</v>
      </c>
      <c r="H82" s="97">
        <v>2000</v>
      </c>
      <c r="I82" s="103">
        <v>0</v>
      </c>
      <c r="J82" s="104">
        <v>2000</v>
      </c>
      <c r="K82" s="119" t="str">
        <f t="shared" si="2"/>
        <v>80301110000000000000</v>
      </c>
      <c r="L82" s="107" t="s">
        <v>121</v>
      </c>
    </row>
    <row r="83" spans="1:12" ht="12.75">
      <c r="A83" s="100" t="s">
        <v>120</v>
      </c>
      <c r="B83" s="101" t="s">
        <v>7</v>
      </c>
      <c r="C83" s="102" t="s">
        <v>113</v>
      </c>
      <c r="D83" s="125" t="s">
        <v>122</v>
      </c>
      <c r="E83" s="189" t="s">
        <v>124</v>
      </c>
      <c r="F83" s="190"/>
      <c r="G83" s="130" t="s">
        <v>72</v>
      </c>
      <c r="H83" s="97">
        <v>2000</v>
      </c>
      <c r="I83" s="103">
        <v>0</v>
      </c>
      <c r="J83" s="104">
        <v>2000</v>
      </c>
      <c r="K83" s="119" t="str">
        <f t="shared" si="2"/>
        <v>80301119990028990000</v>
      </c>
      <c r="L83" s="107" t="s">
        <v>123</v>
      </c>
    </row>
    <row r="84" spans="1:12" ht="12.75">
      <c r="A84" s="100" t="s">
        <v>125</v>
      </c>
      <c r="B84" s="101" t="s">
        <v>7</v>
      </c>
      <c r="C84" s="102" t="s">
        <v>113</v>
      </c>
      <c r="D84" s="125" t="s">
        <v>122</v>
      </c>
      <c r="E84" s="189" t="s">
        <v>124</v>
      </c>
      <c r="F84" s="190"/>
      <c r="G84" s="130" t="s">
        <v>127</v>
      </c>
      <c r="H84" s="97">
        <v>2000</v>
      </c>
      <c r="I84" s="103">
        <v>0</v>
      </c>
      <c r="J84" s="104">
        <v>2000</v>
      </c>
      <c r="K84" s="119" t="str">
        <f t="shared" si="2"/>
        <v>80301119990028990800</v>
      </c>
      <c r="L84" s="107" t="s">
        <v>126</v>
      </c>
    </row>
    <row r="85" spans="1:12" s="85" customFormat="1" ht="12.75">
      <c r="A85" s="80" t="s">
        <v>128</v>
      </c>
      <c r="B85" s="79" t="s">
        <v>7</v>
      </c>
      <c r="C85" s="122" t="s">
        <v>113</v>
      </c>
      <c r="D85" s="126" t="s">
        <v>122</v>
      </c>
      <c r="E85" s="203" t="s">
        <v>124</v>
      </c>
      <c r="F85" s="204"/>
      <c r="G85" s="123" t="s">
        <v>129</v>
      </c>
      <c r="H85" s="81">
        <v>2000</v>
      </c>
      <c r="I85" s="82">
        <v>0</v>
      </c>
      <c r="J85" s="83">
        <f>IF(IF(H85="",0,H85)=0,0,(IF(H85&gt;0,IF(I85&gt;H85,0,H85-I85),IF(I85&gt;H85,H85-I85,0))))</f>
        <v>2000</v>
      </c>
      <c r="K85" s="119" t="str">
        <f t="shared" si="2"/>
        <v>80301119990028990870</v>
      </c>
      <c r="L85" s="84" t="str">
        <f>C85&amp;D85&amp;E85&amp;F85&amp;G85</f>
        <v>80301119990028990870</v>
      </c>
    </row>
    <row r="86" spans="1:12" ht="12.75">
      <c r="A86" s="100" t="s">
        <v>130</v>
      </c>
      <c r="B86" s="101" t="s">
        <v>7</v>
      </c>
      <c r="C86" s="102" t="s">
        <v>113</v>
      </c>
      <c r="D86" s="125" t="s">
        <v>132</v>
      </c>
      <c r="E86" s="189" t="s">
        <v>115</v>
      </c>
      <c r="F86" s="190"/>
      <c r="G86" s="130" t="s">
        <v>72</v>
      </c>
      <c r="H86" s="97">
        <v>17000</v>
      </c>
      <c r="I86" s="103">
        <v>16886</v>
      </c>
      <c r="J86" s="104">
        <v>114</v>
      </c>
      <c r="K86" s="119" t="str">
        <f t="shared" si="2"/>
        <v>80301130000000000000</v>
      </c>
      <c r="L86" s="107" t="s">
        <v>131</v>
      </c>
    </row>
    <row r="87" spans="1:12" ht="22.5">
      <c r="A87" s="100" t="s">
        <v>133</v>
      </c>
      <c r="B87" s="101" t="s">
        <v>7</v>
      </c>
      <c r="C87" s="102" t="s">
        <v>113</v>
      </c>
      <c r="D87" s="125" t="s">
        <v>132</v>
      </c>
      <c r="E87" s="189" t="s">
        <v>135</v>
      </c>
      <c r="F87" s="190"/>
      <c r="G87" s="130" t="s">
        <v>72</v>
      </c>
      <c r="H87" s="97">
        <v>17000</v>
      </c>
      <c r="I87" s="103">
        <v>16886</v>
      </c>
      <c r="J87" s="104">
        <v>114</v>
      </c>
      <c r="K87" s="119" t="str">
        <f t="shared" si="2"/>
        <v>80301139990028320000</v>
      </c>
      <c r="L87" s="107" t="s">
        <v>134</v>
      </c>
    </row>
    <row r="88" spans="1:12" ht="12.75">
      <c r="A88" s="100" t="s">
        <v>125</v>
      </c>
      <c r="B88" s="101" t="s">
        <v>7</v>
      </c>
      <c r="C88" s="102" t="s">
        <v>113</v>
      </c>
      <c r="D88" s="125" t="s">
        <v>132</v>
      </c>
      <c r="E88" s="189" t="s">
        <v>135</v>
      </c>
      <c r="F88" s="190"/>
      <c r="G88" s="130" t="s">
        <v>127</v>
      </c>
      <c r="H88" s="97">
        <v>17000</v>
      </c>
      <c r="I88" s="103">
        <v>16886</v>
      </c>
      <c r="J88" s="104">
        <v>114</v>
      </c>
      <c r="K88" s="119" t="str">
        <f t="shared" si="2"/>
        <v>80301139990028320800</v>
      </c>
      <c r="L88" s="107" t="s">
        <v>136</v>
      </c>
    </row>
    <row r="89" spans="1:12" ht="12.75">
      <c r="A89" s="100" t="s">
        <v>137</v>
      </c>
      <c r="B89" s="101" t="s">
        <v>7</v>
      </c>
      <c r="C89" s="102" t="s">
        <v>113</v>
      </c>
      <c r="D89" s="125" t="s">
        <v>132</v>
      </c>
      <c r="E89" s="189" t="s">
        <v>135</v>
      </c>
      <c r="F89" s="190"/>
      <c r="G89" s="130" t="s">
        <v>139</v>
      </c>
      <c r="H89" s="97">
        <v>17000</v>
      </c>
      <c r="I89" s="103">
        <v>16886</v>
      </c>
      <c r="J89" s="104">
        <v>114</v>
      </c>
      <c r="K89" s="119" t="str">
        <f t="shared" si="2"/>
        <v>80301139990028320850</v>
      </c>
      <c r="L89" s="107" t="s">
        <v>138</v>
      </c>
    </row>
    <row r="90" spans="1:12" s="85" customFormat="1" ht="12.75">
      <c r="A90" s="80" t="s">
        <v>140</v>
      </c>
      <c r="B90" s="79" t="s">
        <v>7</v>
      </c>
      <c r="C90" s="122" t="s">
        <v>113</v>
      </c>
      <c r="D90" s="126" t="s">
        <v>132</v>
      </c>
      <c r="E90" s="203" t="s">
        <v>135</v>
      </c>
      <c r="F90" s="204"/>
      <c r="G90" s="123" t="s">
        <v>141</v>
      </c>
      <c r="H90" s="81">
        <v>17000</v>
      </c>
      <c r="I90" s="82">
        <v>16886</v>
      </c>
      <c r="J90" s="83">
        <f>IF(IF(H90="",0,H90)=0,0,(IF(H90&gt;0,IF(I90&gt;H90,0,H90-I90),IF(I90&gt;H90,H90-I90,0))))</f>
        <v>114</v>
      </c>
      <c r="K90" s="119" t="str">
        <f t="shared" si="2"/>
        <v>80301139990028320853</v>
      </c>
      <c r="L90" s="84" t="str">
        <f>C90&amp;D90&amp;E90&amp;F90&amp;G90</f>
        <v>80301139990028320853</v>
      </c>
    </row>
    <row r="91" spans="1:12" ht="22.5">
      <c r="A91" s="100" t="s">
        <v>142</v>
      </c>
      <c r="B91" s="101" t="s">
        <v>7</v>
      </c>
      <c r="C91" s="102" t="s">
        <v>113</v>
      </c>
      <c r="D91" s="125" t="s">
        <v>144</v>
      </c>
      <c r="E91" s="189" t="s">
        <v>115</v>
      </c>
      <c r="F91" s="190"/>
      <c r="G91" s="130" t="s">
        <v>72</v>
      </c>
      <c r="H91" s="97">
        <v>63100</v>
      </c>
      <c r="I91" s="103">
        <v>52593.11</v>
      </c>
      <c r="J91" s="104">
        <v>10506.89</v>
      </c>
      <c r="K91" s="119" t="str">
        <f t="shared" si="2"/>
        <v>80303000000000000000</v>
      </c>
      <c r="L91" s="107" t="s">
        <v>143</v>
      </c>
    </row>
    <row r="92" spans="1:12" ht="12.75">
      <c r="A92" s="100" t="s">
        <v>145</v>
      </c>
      <c r="B92" s="101" t="s">
        <v>7</v>
      </c>
      <c r="C92" s="102" t="s">
        <v>113</v>
      </c>
      <c r="D92" s="125" t="s">
        <v>147</v>
      </c>
      <c r="E92" s="189" t="s">
        <v>115</v>
      </c>
      <c r="F92" s="190"/>
      <c r="G92" s="130" t="s">
        <v>72</v>
      </c>
      <c r="H92" s="97">
        <v>63100</v>
      </c>
      <c r="I92" s="103">
        <v>52593.11</v>
      </c>
      <c r="J92" s="104">
        <v>10506.89</v>
      </c>
      <c r="K92" s="119" t="str">
        <f t="shared" si="2"/>
        <v>80303100000000000000</v>
      </c>
      <c r="L92" s="107" t="s">
        <v>146</v>
      </c>
    </row>
    <row r="93" spans="1:12" ht="12.75">
      <c r="A93" s="100" t="s">
        <v>148</v>
      </c>
      <c r="B93" s="101" t="s">
        <v>7</v>
      </c>
      <c r="C93" s="102" t="s">
        <v>113</v>
      </c>
      <c r="D93" s="125" t="s">
        <v>147</v>
      </c>
      <c r="E93" s="189" t="s">
        <v>150</v>
      </c>
      <c r="F93" s="190"/>
      <c r="G93" s="130" t="s">
        <v>72</v>
      </c>
      <c r="H93" s="97">
        <v>63100</v>
      </c>
      <c r="I93" s="103">
        <v>52593.11</v>
      </c>
      <c r="J93" s="104">
        <v>10506.89</v>
      </c>
      <c r="K93" s="119" t="str">
        <f t="shared" si="2"/>
        <v>80303109990029160000</v>
      </c>
      <c r="L93" s="107" t="s">
        <v>149</v>
      </c>
    </row>
    <row r="94" spans="1:12" ht="22.5">
      <c r="A94" s="100" t="s">
        <v>151</v>
      </c>
      <c r="B94" s="101" t="s">
        <v>7</v>
      </c>
      <c r="C94" s="102" t="s">
        <v>113</v>
      </c>
      <c r="D94" s="125" t="s">
        <v>147</v>
      </c>
      <c r="E94" s="189" t="s">
        <v>150</v>
      </c>
      <c r="F94" s="190"/>
      <c r="G94" s="130" t="s">
        <v>7</v>
      </c>
      <c r="H94" s="97">
        <v>63100</v>
      </c>
      <c r="I94" s="103">
        <v>52593.11</v>
      </c>
      <c r="J94" s="104">
        <v>10506.89</v>
      </c>
      <c r="K94" s="119" t="str">
        <f t="shared" si="2"/>
        <v>80303109990029160200</v>
      </c>
      <c r="L94" s="107" t="s">
        <v>152</v>
      </c>
    </row>
    <row r="95" spans="1:12" ht="22.5">
      <c r="A95" s="100" t="s">
        <v>153</v>
      </c>
      <c r="B95" s="101" t="s">
        <v>7</v>
      </c>
      <c r="C95" s="102" t="s">
        <v>113</v>
      </c>
      <c r="D95" s="125" t="s">
        <v>147</v>
      </c>
      <c r="E95" s="189" t="s">
        <v>150</v>
      </c>
      <c r="F95" s="190"/>
      <c r="G95" s="130" t="s">
        <v>155</v>
      </c>
      <c r="H95" s="97">
        <v>63100</v>
      </c>
      <c r="I95" s="103">
        <v>52593.11</v>
      </c>
      <c r="J95" s="104">
        <v>10506.89</v>
      </c>
      <c r="K95" s="119" t="str">
        <f t="shared" si="2"/>
        <v>80303109990029160240</v>
      </c>
      <c r="L95" s="107" t="s">
        <v>154</v>
      </c>
    </row>
    <row r="96" spans="1:12" s="85" customFormat="1" ht="12.75">
      <c r="A96" s="80" t="s">
        <v>156</v>
      </c>
      <c r="B96" s="79" t="s">
        <v>7</v>
      </c>
      <c r="C96" s="122" t="s">
        <v>113</v>
      </c>
      <c r="D96" s="126" t="s">
        <v>147</v>
      </c>
      <c r="E96" s="203" t="s">
        <v>150</v>
      </c>
      <c r="F96" s="204"/>
      <c r="G96" s="123" t="s">
        <v>157</v>
      </c>
      <c r="H96" s="81">
        <v>63100</v>
      </c>
      <c r="I96" s="82">
        <v>52593.11</v>
      </c>
      <c r="J96" s="83">
        <f>IF(IF(H96="",0,H96)=0,0,(IF(H96&gt;0,IF(I96&gt;H96,0,H96-I96),IF(I96&gt;H96,H96-I96,0))))</f>
        <v>10506.89</v>
      </c>
      <c r="K96" s="119" t="str">
        <f t="shared" si="2"/>
        <v>80303109990029160244</v>
      </c>
      <c r="L96" s="84" t="str">
        <f>C96&amp;D96&amp;E96&amp;F96&amp;G96</f>
        <v>80303109990029160244</v>
      </c>
    </row>
    <row r="97" spans="1:12" ht="12.75">
      <c r="A97" s="100" t="s">
        <v>158</v>
      </c>
      <c r="B97" s="101" t="s">
        <v>7</v>
      </c>
      <c r="C97" s="102" t="s">
        <v>113</v>
      </c>
      <c r="D97" s="125" t="s">
        <v>160</v>
      </c>
      <c r="E97" s="189" t="s">
        <v>115</v>
      </c>
      <c r="F97" s="190"/>
      <c r="G97" s="130" t="s">
        <v>72</v>
      </c>
      <c r="H97" s="97">
        <v>4599573.01</v>
      </c>
      <c r="I97" s="103">
        <v>3222807.49</v>
      </c>
      <c r="J97" s="104">
        <v>1376765.52</v>
      </c>
      <c r="K97" s="119" t="str">
        <f t="shared" si="2"/>
        <v>80304000000000000000</v>
      </c>
      <c r="L97" s="107" t="s">
        <v>159</v>
      </c>
    </row>
    <row r="98" spans="1:12" ht="12.75">
      <c r="A98" s="100" t="s">
        <v>161</v>
      </c>
      <c r="B98" s="101" t="s">
        <v>7</v>
      </c>
      <c r="C98" s="102" t="s">
        <v>113</v>
      </c>
      <c r="D98" s="125" t="s">
        <v>163</v>
      </c>
      <c r="E98" s="189" t="s">
        <v>115</v>
      </c>
      <c r="F98" s="190"/>
      <c r="G98" s="130" t="s">
        <v>72</v>
      </c>
      <c r="H98" s="97">
        <v>4587573.01</v>
      </c>
      <c r="I98" s="103">
        <v>3212807.49</v>
      </c>
      <c r="J98" s="104">
        <v>1374765.52</v>
      </c>
      <c r="K98" s="119" t="str">
        <f t="shared" si="2"/>
        <v>80304090000000000000</v>
      </c>
      <c r="L98" s="107" t="s">
        <v>162</v>
      </c>
    </row>
    <row r="99" spans="1:12" ht="22.5">
      <c r="A99" s="100" t="s">
        <v>164</v>
      </c>
      <c r="B99" s="101" t="s">
        <v>7</v>
      </c>
      <c r="C99" s="102" t="s">
        <v>113</v>
      </c>
      <c r="D99" s="125" t="s">
        <v>163</v>
      </c>
      <c r="E99" s="189" t="s">
        <v>166</v>
      </c>
      <c r="F99" s="190"/>
      <c r="G99" s="130" t="s">
        <v>72</v>
      </c>
      <c r="H99" s="97">
        <v>2385979.69</v>
      </c>
      <c r="I99" s="103">
        <v>1391327.03</v>
      </c>
      <c r="J99" s="104">
        <v>994652.66</v>
      </c>
      <c r="K99" s="119" t="str">
        <f t="shared" si="2"/>
        <v>80304090301129030000</v>
      </c>
      <c r="L99" s="107" t="s">
        <v>165</v>
      </c>
    </row>
    <row r="100" spans="1:12" ht="22.5">
      <c r="A100" s="100" t="s">
        <v>151</v>
      </c>
      <c r="B100" s="101" t="s">
        <v>7</v>
      </c>
      <c r="C100" s="102" t="s">
        <v>113</v>
      </c>
      <c r="D100" s="125" t="s">
        <v>163</v>
      </c>
      <c r="E100" s="189" t="s">
        <v>166</v>
      </c>
      <c r="F100" s="190"/>
      <c r="G100" s="130" t="s">
        <v>7</v>
      </c>
      <c r="H100" s="97">
        <v>2385979.69</v>
      </c>
      <c r="I100" s="103">
        <v>1391327.03</v>
      </c>
      <c r="J100" s="104">
        <v>994652.66</v>
      </c>
      <c r="K100" s="119" t="str">
        <f t="shared" si="2"/>
        <v>80304090301129030200</v>
      </c>
      <c r="L100" s="107" t="s">
        <v>167</v>
      </c>
    </row>
    <row r="101" spans="1:12" ht="22.5">
      <c r="A101" s="100" t="s">
        <v>153</v>
      </c>
      <c r="B101" s="101" t="s">
        <v>7</v>
      </c>
      <c r="C101" s="102" t="s">
        <v>113</v>
      </c>
      <c r="D101" s="125" t="s">
        <v>163</v>
      </c>
      <c r="E101" s="189" t="s">
        <v>166</v>
      </c>
      <c r="F101" s="190"/>
      <c r="G101" s="130" t="s">
        <v>155</v>
      </c>
      <c r="H101" s="97">
        <v>2385979.69</v>
      </c>
      <c r="I101" s="103">
        <v>1391327.03</v>
      </c>
      <c r="J101" s="104">
        <v>994652.66</v>
      </c>
      <c r="K101" s="119" t="str">
        <f t="shared" si="2"/>
        <v>80304090301129030240</v>
      </c>
      <c r="L101" s="107" t="s">
        <v>168</v>
      </c>
    </row>
    <row r="102" spans="1:12" s="85" customFormat="1" ht="12.75">
      <c r="A102" s="80" t="s">
        <v>156</v>
      </c>
      <c r="B102" s="79" t="s">
        <v>7</v>
      </c>
      <c r="C102" s="122" t="s">
        <v>113</v>
      </c>
      <c r="D102" s="126" t="s">
        <v>163</v>
      </c>
      <c r="E102" s="203" t="s">
        <v>166</v>
      </c>
      <c r="F102" s="204"/>
      <c r="G102" s="123" t="s">
        <v>157</v>
      </c>
      <c r="H102" s="81">
        <v>2385979.69</v>
      </c>
      <c r="I102" s="82">
        <v>1391327.03</v>
      </c>
      <c r="J102" s="83">
        <f>IF(IF(H102="",0,H102)=0,0,(IF(H102&gt;0,IF(I102&gt;H102,0,H102-I102),IF(I102&gt;H102,H102-I102,0))))</f>
        <v>994652.66</v>
      </c>
      <c r="K102" s="119" t="str">
        <f t="shared" si="2"/>
        <v>80304090301129030244</v>
      </c>
      <c r="L102" s="84" t="str">
        <f>C102&amp;D102&amp;E102&amp;F102&amp;G102</f>
        <v>80304090301129030244</v>
      </c>
    </row>
    <row r="103" spans="1:12" ht="33.75">
      <c r="A103" s="100" t="s">
        <v>169</v>
      </c>
      <c r="B103" s="101" t="s">
        <v>7</v>
      </c>
      <c r="C103" s="102" t="s">
        <v>113</v>
      </c>
      <c r="D103" s="125" t="s">
        <v>163</v>
      </c>
      <c r="E103" s="189" t="s">
        <v>171</v>
      </c>
      <c r="F103" s="190"/>
      <c r="G103" s="130" t="s">
        <v>72</v>
      </c>
      <c r="H103" s="97">
        <v>90000</v>
      </c>
      <c r="I103" s="103">
        <v>31408</v>
      </c>
      <c r="J103" s="104">
        <v>58592</v>
      </c>
      <c r="K103" s="119" t="str">
        <f t="shared" si="2"/>
        <v>80304090301229040000</v>
      </c>
      <c r="L103" s="107" t="s">
        <v>170</v>
      </c>
    </row>
    <row r="104" spans="1:12" ht="22.5">
      <c r="A104" s="100" t="s">
        <v>151</v>
      </c>
      <c r="B104" s="101" t="s">
        <v>7</v>
      </c>
      <c r="C104" s="102" t="s">
        <v>113</v>
      </c>
      <c r="D104" s="125" t="s">
        <v>163</v>
      </c>
      <c r="E104" s="189" t="s">
        <v>171</v>
      </c>
      <c r="F104" s="190"/>
      <c r="G104" s="130" t="s">
        <v>7</v>
      </c>
      <c r="H104" s="97">
        <v>90000</v>
      </c>
      <c r="I104" s="103">
        <v>31408</v>
      </c>
      <c r="J104" s="104">
        <v>58592</v>
      </c>
      <c r="K104" s="119" t="str">
        <f t="shared" si="2"/>
        <v>80304090301229040200</v>
      </c>
      <c r="L104" s="107" t="s">
        <v>172</v>
      </c>
    </row>
    <row r="105" spans="1:12" ht="22.5">
      <c r="A105" s="100" t="s">
        <v>153</v>
      </c>
      <c r="B105" s="101" t="s">
        <v>7</v>
      </c>
      <c r="C105" s="102" t="s">
        <v>113</v>
      </c>
      <c r="D105" s="125" t="s">
        <v>163</v>
      </c>
      <c r="E105" s="189" t="s">
        <v>171</v>
      </c>
      <c r="F105" s="190"/>
      <c r="G105" s="130" t="s">
        <v>155</v>
      </c>
      <c r="H105" s="97">
        <v>90000</v>
      </c>
      <c r="I105" s="103">
        <v>31408</v>
      </c>
      <c r="J105" s="104">
        <v>58592</v>
      </c>
      <c r="K105" s="119" t="str">
        <f t="shared" si="2"/>
        <v>80304090301229040240</v>
      </c>
      <c r="L105" s="107" t="s">
        <v>173</v>
      </c>
    </row>
    <row r="106" spans="1:12" s="85" customFormat="1" ht="12.75">
      <c r="A106" s="80" t="s">
        <v>156</v>
      </c>
      <c r="B106" s="79" t="s">
        <v>7</v>
      </c>
      <c r="C106" s="122" t="s">
        <v>113</v>
      </c>
      <c r="D106" s="126" t="s">
        <v>163</v>
      </c>
      <c r="E106" s="203" t="s">
        <v>171</v>
      </c>
      <c r="F106" s="204"/>
      <c r="G106" s="123" t="s">
        <v>157</v>
      </c>
      <c r="H106" s="81">
        <v>90000</v>
      </c>
      <c r="I106" s="82">
        <v>31408</v>
      </c>
      <c r="J106" s="83">
        <f>IF(IF(H106="",0,H106)=0,0,(IF(H106&gt;0,IF(I106&gt;H106,0,H106-I106),IF(I106&gt;H106,H106-I106,0))))</f>
        <v>58592</v>
      </c>
      <c r="K106" s="119" t="str">
        <f t="shared" si="2"/>
        <v>80304090301229040244</v>
      </c>
      <c r="L106" s="84" t="str">
        <f>C106&amp;D106&amp;E106&amp;F106&amp;G106</f>
        <v>80304090301229040244</v>
      </c>
    </row>
    <row r="107" spans="1:12" ht="33.75">
      <c r="A107" s="100" t="s">
        <v>174</v>
      </c>
      <c r="B107" s="101" t="s">
        <v>7</v>
      </c>
      <c r="C107" s="102" t="s">
        <v>113</v>
      </c>
      <c r="D107" s="125" t="s">
        <v>163</v>
      </c>
      <c r="E107" s="189" t="s">
        <v>176</v>
      </c>
      <c r="F107" s="190"/>
      <c r="G107" s="130" t="s">
        <v>72</v>
      </c>
      <c r="H107" s="97">
        <v>57000</v>
      </c>
      <c r="I107" s="103">
        <v>0</v>
      </c>
      <c r="J107" s="104">
        <v>57000</v>
      </c>
      <c r="K107" s="119" t="str">
        <f t="shared" si="2"/>
        <v>80304090301271520000</v>
      </c>
      <c r="L107" s="107" t="s">
        <v>175</v>
      </c>
    </row>
    <row r="108" spans="1:12" ht="22.5">
      <c r="A108" s="100" t="s">
        <v>151</v>
      </c>
      <c r="B108" s="101" t="s">
        <v>7</v>
      </c>
      <c r="C108" s="102" t="s">
        <v>113</v>
      </c>
      <c r="D108" s="125" t="s">
        <v>163</v>
      </c>
      <c r="E108" s="189" t="s">
        <v>176</v>
      </c>
      <c r="F108" s="190"/>
      <c r="G108" s="130" t="s">
        <v>7</v>
      </c>
      <c r="H108" s="97">
        <v>57000</v>
      </c>
      <c r="I108" s="103">
        <v>0</v>
      </c>
      <c r="J108" s="104">
        <v>57000</v>
      </c>
      <c r="K108" s="119" t="str">
        <f t="shared" si="2"/>
        <v>80304090301271520200</v>
      </c>
      <c r="L108" s="107" t="s">
        <v>177</v>
      </c>
    </row>
    <row r="109" spans="1:12" ht="22.5">
      <c r="A109" s="100" t="s">
        <v>153</v>
      </c>
      <c r="B109" s="101" t="s">
        <v>7</v>
      </c>
      <c r="C109" s="102" t="s">
        <v>113</v>
      </c>
      <c r="D109" s="125" t="s">
        <v>163</v>
      </c>
      <c r="E109" s="189" t="s">
        <v>176</v>
      </c>
      <c r="F109" s="190"/>
      <c r="G109" s="130" t="s">
        <v>155</v>
      </c>
      <c r="H109" s="97">
        <v>57000</v>
      </c>
      <c r="I109" s="103">
        <v>0</v>
      </c>
      <c r="J109" s="104">
        <v>57000</v>
      </c>
      <c r="K109" s="119" t="str">
        <f t="shared" si="2"/>
        <v>80304090301271520240</v>
      </c>
      <c r="L109" s="107" t="s">
        <v>178</v>
      </c>
    </row>
    <row r="110" spans="1:12" s="85" customFormat="1" ht="12.75">
      <c r="A110" s="80" t="s">
        <v>156</v>
      </c>
      <c r="B110" s="79" t="s">
        <v>7</v>
      </c>
      <c r="C110" s="122" t="s">
        <v>113</v>
      </c>
      <c r="D110" s="126" t="s">
        <v>163</v>
      </c>
      <c r="E110" s="203" t="s">
        <v>176</v>
      </c>
      <c r="F110" s="204"/>
      <c r="G110" s="123" t="s">
        <v>157</v>
      </c>
      <c r="H110" s="81">
        <v>57000</v>
      </c>
      <c r="I110" s="82">
        <v>0</v>
      </c>
      <c r="J110" s="83">
        <f>IF(IF(H110="",0,H110)=0,0,(IF(H110&gt;0,IF(I110&gt;H110,0,H110-I110),IF(I110&gt;H110,H110-I110,0))))</f>
        <v>57000</v>
      </c>
      <c r="K110" s="119" t="str">
        <f t="shared" si="2"/>
        <v>80304090301271520244</v>
      </c>
      <c r="L110" s="84" t="str">
        <f>C110&amp;D110&amp;E110&amp;F110&amp;G110</f>
        <v>80304090301271520244</v>
      </c>
    </row>
    <row r="111" spans="1:12" ht="12.75">
      <c r="A111" s="100" t="s">
        <v>179</v>
      </c>
      <c r="B111" s="101" t="s">
        <v>7</v>
      </c>
      <c r="C111" s="102" t="s">
        <v>113</v>
      </c>
      <c r="D111" s="125" t="s">
        <v>163</v>
      </c>
      <c r="E111" s="189" t="s">
        <v>181</v>
      </c>
      <c r="F111" s="190"/>
      <c r="G111" s="130" t="s">
        <v>72</v>
      </c>
      <c r="H111" s="97">
        <v>150000</v>
      </c>
      <c r="I111" s="103">
        <v>1380</v>
      </c>
      <c r="J111" s="104">
        <v>148620</v>
      </c>
      <c r="K111" s="119" t="str">
        <f t="shared" si="2"/>
        <v>80304090301329050000</v>
      </c>
      <c r="L111" s="107" t="s">
        <v>180</v>
      </c>
    </row>
    <row r="112" spans="1:12" ht="22.5">
      <c r="A112" s="100" t="s">
        <v>151</v>
      </c>
      <c r="B112" s="101" t="s">
        <v>7</v>
      </c>
      <c r="C112" s="102" t="s">
        <v>113</v>
      </c>
      <c r="D112" s="125" t="s">
        <v>163</v>
      </c>
      <c r="E112" s="189" t="s">
        <v>181</v>
      </c>
      <c r="F112" s="190"/>
      <c r="G112" s="130" t="s">
        <v>7</v>
      </c>
      <c r="H112" s="97">
        <v>150000</v>
      </c>
      <c r="I112" s="103">
        <v>1380</v>
      </c>
      <c r="J112" s="104">
        <v>148620</v>
      </c>
      <c r="K112" s="119" t="str">
        <f aca="true" t="shared" si="3" ref="K112:K143">C112&amp;D112&amp;E112&amp;F112&amp;G112</f>
        <v>80304090301329050200</v>
      </c>
      <c r="L112" s="107" t="s">
        <v>182</v>
      </c>
    </row>
    <row r="113" spans="1:12" ht="22.5">
      <c r="A113" s="100" t="s">
        <v>153</v>
      </c>
      <c r="B113" s="101" t="s">
        <v>7</v>
      </c>
      <c r="C113" s="102" t="s">
        <v>113</v>
      </c>
      <c r="D113" s="125" t="s">
        <v>163</v>
      </c>
      <c r="E113" s="189" t="s">
        <v>181</v>
      </c>
      <c r="F113" s="190"/>
      <c r="G113" s="130" t="s">
        <v>155</v>
      </c>
      <c r="H113" s="97">
        <v>150000</v>
      </c>
      <c r="I113" s="103">
        <v>1380</v>
      </c>
      <c r="J113" s="104">
        <v>148620</v>
      </c>
      <c r="K113" s="119" t="str">
        <f t="shared" si="3"/>
        <v>80304090301329050240</v>
      </c>
      <c r="L113" s="107" t="s">
        <v>183</v>
      </c>
    </row>
    <row r="114" spans="1:12" s="85" customFormat="1" ht="12.75">
      <c r="A114" s="80" t="s">
        <v>156</v>
      </c>
      <c r="B114" s="79" t="s">
        <v>7</v>
      </c>
      <c r="C114" s="122" t="s">
        <v>113</v>
      </c>
      <c r="D114" s="126" t="s">
        <v>163</v>
      </c>
      <c r="E114" s="203" t="s">
        <v>181</v>
      </c>
      <c r="F114" s="204"/>
      <c r="G114" s="123" t="s">
        <v>157</v>
      </c>
      <c r="H114" s="81">
        <v>150000</v>
      </c>
      <c r="I114" s="82">
        <v>1380</v>
      </c>
      <c r="J114" s="83">
        <f>IF(IF(H114="",0,H114)=0,0,(IF(H114&gt;0,IF(I114&gt;H114,0,H114-I114),IF(I114&gt;H114,H114-I114,0))))</f>
        <v>148620</v>
      </c>
      <c r="K114" s="119" t="str">
        <f t="shared" si="3"/>
        <v>80304090301329050244</v>
      </c>
      <c r="L114" s="84" t="str">
        <f>C114&amp;D114&amp;E114&amp;F114&amp;G114</f>
        <v>80304090301329050244</v>
      </c>
    </row>
    <row r="115" spans="1:12" ht="22.5">
      <c r="A115" s="100" t="s">
        <v>184</v>
      </c>
      <c r="B115" s="101" t="s">
        <v>7</v>
      </c>
      <c r="C115" s="102" t="s">
        <v>113</v>
      </c>
      <c r="D115" s="125" t="s">
        <v>163</v>
      </c>
      <c r="E115" s="189" t="s">
        <v>186</v>
      </c>
      <c r="F115" s="190"/>
      <c r="G115" s="130" t="s">
        <v>72</v>
      </c>
      <c r="H115" s="97">
        <v>150000</v>
      </c>
      <c r="I115" s="103">
        <v>34104.44</v>
      </c>
      <c r="J115" s="104">
        <v>115895.56</v>
      </c>
      <c r="K115" s="119" t="str">
        <f t="shared" si="3"/>
        <v>80304090302129010000</v>
      </c>
      <c r="L115" s="107" t="s">
        <v>185</v>
      </c>
    </row>
    <row r="116" spans="1:12" ht="22.5">
      <c r="A116" s="100" t="s">
        <v>151</v>
      </c>
      <c r="B116" s="101" t="s">
        <v>7</v>
      </c>
      <c r="C116" s="102" t="s">
        <v>113</v>
      </c>
      <c r="D116" s="125" t="s">
        <v>163</v>
      </c>
      <c r="E116" s="189" t="s">
        <v>186</v>
      </c>
      <c r="F116" s="190"/>
      <c r="G116" s="130" t="s">
        <v>7</v>
      </c>
      <c r="H116" s="97">
        <v>150000</v>
      </c>
      <c r="I116" s="103">
        <v>34104.44</v>
      </c>
      <c r="J116" s="104">
        <v>115895.56</v>
      </c>
      <c r="K116" s="119" t="str">
        <f t="shared" si="3"/>
        <v>80304090302129010200</v>
      </c>
      <c r="L116" s="107" t="s">
        <v>187</v>
      </c>
    </row>
    <row r="117" spans="1:12" ht="22.5">
      <c r="A117" s="100" t="s">
        <v>153</v>
      </c>
      <c r="B117" s="101" t="s">
        <v>7</v>
      </c>
      <c r="C117" s="102" t="s">
        <v>113</v>
      </c>
      <c r="D117" s="125" t="s">
        <v>163</v>
      </c>
      <c r="E117" s="189" t="s">
        <v>186</v>
      </c>
      <c r="F117" s="190"/>
      <c r="G117" s="130" t="s">
        <v>155</v>
      </c>
      <c r="H117" s="97">
        <v>150000</v>
      </c>
      <c r="I117" s="103">
        <v>34104.44</v>
      </c>
      <c r="J117" s="104">
        <v>115895.56</v>
      </c>
      <c r="K117" s="119" t="str">
        <f t="shared" si="3"/>
        <v>80304090302129010240</v>
      </c>
      <c r="L117" s="107" t="s">
        <v>188</v>
      </c>
    </row>
    <row r="118" spans="1:12" s="85" customFormat="1" ht="12.75">
      <c r="A118" s="80" t="s">
        <v>156</v>
      </c>
      <c r="B118" s="79" t="s">
        <v>7</v>
      </c>
      <c r="C118" s="122" t="s">
        <v>113</v>
      </c>
      <c r="D118" s="126" t="s">
        <v>163</v>
      </c>
      <c r="E118" s="203" t="s">
        <v>186</v>
      </c>
      <c r="F118" s="204"/>
      <c r="G118" s="123" t="s">
        <v>157</v>
      </c>
      <c r="H118" s="81">
        <v>150000</v>
      </c>
      <c r="I118" s="82">
        <v>34104.44</v>
      </c>
      <c r="J118" s="83">
        <f>IF(IF(H118="",0,H118)=0,0,(IF(H118&gt;0,IF(I118&gt;H118,0,H118-I118),IF(I118&gt;H118,H118-I118,0))))</f>
        <v>115895.56</v>
      </c>
      <c r="K118" s="119" t="str">
        <f t="shared" si="3"/>
        <v>80304090302129010244</v>
      </c>
      <c r="L118" s="84" t="str">
        <f>C118&amp;D118&amp;E118&amp;F118&amp;G118</f>
        <v>80304090302129010244</v>
      </c>
    </row>
    <row r="119" spans="1:12" ht="22.5">
      <c r="A119" s="100" t="s">
        <v>189</v>
      </c>
      <c r="B119" s="101" t="s">
        <v>7</v>
      </c>
      <c r="C119" s="102" t="s">
        <v>113</v>
      </c>
      <c r="D119" s="125" t="s">
        <v>163</v>
      </c>
      <c r="E119" s="189" t="s">
        <v>191</v>
      </c>
      <c r="F119" s="190"/>
      <c r="G119" s="130" t="s">
        <v>72</v>
      </c>
      <c r="H119" s="97">
        <v>747942.6</v>
      </c>
      <c r="I119" s="103">
        <v>747942.41</v>
      </c>
      <c r="J119" s="104">
        <v>0.19</v>
      </c>
      <c r="K119" s="119" t="str">
        <f t="shared" si="3"/>
        <v>80304090302171520000</v>
      </c>
      <c r="L119" s="107" t="s">
        <v>190</v>
      </c>
    </row>
    <row r="120" spans="1:12" ht="22.5">
      <c r="A120" s="100" t="s">
        <v>151</v>
      </c>
      <c r="B120" s="101" t="s">
        <v>7</v>
      </c>
      <c r="C120" s="102" t="s">
        <v>113</v>
      </c>
      <c r="D120" s="125" t="s">
        <v>163</v>
      </c>
      <c r="E120" s="189" t="s">
        <v>191</v>
      </c>
      <c r="F120" s="190"/>
      <c r="G120" s="130" t="s">
        <v>7</v>
      </c>
      <c r="H120" s="97">
        <v>747942.6</v>
      </c>
      <c r="I120" s="103">
        <v>747942.41</v>
      </c>
      <c r="J120" s="104">
        <v>0.19</v>
      </c>
      <c r="K120" s="119" t="str">
        <f t="shared" si="3"/>
        <v>80304090302171520200</v>
      </c>
      <c r="L120" s="107" t="s">
        <v>192</v>
      </c>
    </row>
    <row r="121" spans="1:12" ht="22.5">
      <c r="A121" s="100" t="s">
        <v>153</v>
      </c>
      <c r="B121" s="101" t="s">
        <v>7</v>
      </c>
      <c r="C121" s="102" t="s">
        <v>113</v>
      </c>
      <c r="D121" s="125" t="s">
        <v>163</v>
      </c>
      <c r="E121" s="189" t="s">
        <v>191</v>
      </c>
      <c r="F121" s="190"/>
      <c r="G121" s="130" t="s">
        <v>155</v>
      </c>
      <c r="H121" s="97">
        <v>747942.6</v>
      </c>
      <c r="I121" s="103">
        <v>747942.41</v>
      </c>
      <c r="J121" s="104">
        <v>0.19</v>
      </c>
      <c r="K121" s="119" t="str">
        <f t="shared" si="3"/>
        <v>80304090302171520240</v>
      </c>
      <c r="L121" s="107" t="s">
        <v>193</v>
      </c>
    </row>
    <row r="122" spans="1:12" s="85" customFormat="1" ht="12.75">
      <c r="A122" s="80" t="s">
        <v>156</v>
      </c>
      <c r="B122" s="79" t="s">
        <v>7</v>
      </c>
      <c r="C122" s="122" t="s">
        <v>113</v>
      </c>
      <c r="D122" s="126" t="s">
        <v>163</v>
      </c>
      <c r="E122" s="203" t="s">
        <v>191</v>
      </c>
      <c r="F122" s="204"/>
      <c r="G122" s="123" t="s">
        <v>157</v>
      </c>
      <c r="H122" s="81">
        <v>747942.6</v>
      </c>
      <c r="I122" s="82">
        <v>747942.41</v>
      </c>
      <c r="J122" s="83">
        <f>IF(IF(H122="",0,H122)=0,0,(IF(H122&gt;0,IF(I122&gt;H122,0,H122-I122),IF(I122&gt;H122,H122-I122,0))))</f>
        <v>0.19</v>
      </c>
      <c r="K122" s="119" t="str">
        <f t="shared" si="3"/>
        <v>80304090302171520244</v>
      </c>
      <c r="L122" s="84" t="str">
        <f>C122&amp;D122&amp;E122&amp;F122&amp;G122</f>
        <v>80304090302171520244</v>
      </c>
    </row>
    <row r="123" spans="1:12" ht="22.5">
      <c r="A123" s="100" t="s">
        <v>194</v>
      </c>
      <c r="B123" s="101" t="s">
        <v>7</v>
      </c>
      <c r="C123" s="102" t="s">
        <v>113</v>
      </c>
      <c r="D123" s="125" t="s">
        <v>163</v>
      </c>
      <c r="E123" s="189" t="s">
        <v>196</v>
      </c>
      <c r="F123" s="190"/>
      <c r="G123" s="130" t="s">
        <v>72</v>
      </c>
      <c r="H123" s="97">
        <v>39365.4</v>
      </c>
      <c r="I123" s="103">
        <v>39365.39</v>
      </c>
      <c r="J123" s="104">
        <v>0.01</v>
      </c>
      <c r="K123" s="119" t="str">
        <f t="shared" si="3"/>
        <v>803040903021S1520000</v>
      </c>
      <c r="L123" s="107" t="s">
        <v>195</v>
      </c>
    </row>
    <row r="124" spans="1:12" ht="22.5">
      <c r="A124" s="100" t="s">
        <v>151</v>
      </c>
      <c r="B124" s="101" t="s">
        <v>7</v>
      </c>
      <c r="C124" s="102" t="s">
        <v>113</v>
      </c>
      <c r="D124" s="125" t="s">
        <v>163</v>
      </c>
      <c r="E124" s="189" t="s">
        <v>196</v>
      </c>
      <c r="F124" s="190"/>
      <c r="G124" s="130" t="s">
        <v>7</v>
      </c>
      <c r="H124" s="97">
        <v>39365.4</v>
      </c>
      <c r="I124" s="103">
        <v>39365.39</v>
      </c>
      <c r="J124" s="104">
        <v>0.01</v>
      </c>
      <c r="K124" s="119" t="str">
        <f t="shared" si="3"/>
        <v>803040903021S1520200</v>
      </c>
      <c r="L124" s="107" t="s">
        <v>197</v>
      </c>
    </row>
    <row r="125" spans="1:12" ht="22.5">
      <c r="A125" s="100" t="s">
        <v>153</v>
      </c>
      <c r="B125" s="101" t="s">
        <v>7</v>
      </c>
      <c r="C125" s="102" t="s">
        <v>113</v>
      </c>
      <c r="D125" s="125" t="s">
        <v>163</v>
      </c>
      <c r="E125" s="189" t="s">
        <v>196</v>
      </c>
      <c r="F125" s="190"/>
      <c r="G125" s="130" t="s">
        <v>155</v>
      </c>
      <c r="H125" s="97">
        <v>39365.4</v>
      </c>
      <c r="I125" s="103">
        <v>39365.39</v>
      </c>
      <c r="J125" s="104">
        <v>0.01</v>
      </c>
      <c r="K125" s="119" t="str">
        <f t="shared" si="3"/>
        <v>803040903021S1520240</v>
      </c>
      <c r="L125" s="107" t="s">
        <v>198</v>
      </c>
    </row>
    <row r="126" spans="1:12" s="85" customFormat="1" ht="12.75">
      <c r="A126" s="80" t="s">
        <v>156</v>
      </c>
      <c r="B126" s="79" t="s">
        <v>7</v>
      </c>
      <c r="C126" s="122" t="s">
        <v>113</v>
      </c>
      <c r="D126" s="126" t="s">
        <v>163</v>
      </c>
      <c r="E126" s="203" t="s">
        <v>196</v>
      </c>
      <c r="F126" s="204"/>
      <c r="G126" s="123" t="s">
        <v>157</v>
      </c>
      <c r="H126" s="81">
        <v>39365.4</v>
      </c>
      <c r="I126" s="82">
        <v>39365.39</v>
      </c>
      <c r="J126" s="83">
        <f>IF(IF(H126="",0,H126)=0,0,(IF(H126&gt;0,IF(I126&gt;H126,0,H126-I126),IF(I126&gt;H126,H126-I126,0))))</f>
        <v>0.01</v>
      </c>
      <c r="K126" s="119" t="str">
        <f t="shared" si="3"/>
        <v>803040903021S1520244</v>
      </c>
      <c r="L126" s="84" t="str">
        <f>C126&amp;D126&amp;E126&amp;F126&amp;G126</f>
        <v>803040903021S1520244</v>
      </c>
    </row>
    <row r="127" spans="1:12" ht="22.5">
      <c r="A127" s="100" t="s">
        <v>199</v>
      </c>
      <c r="B127" s="101" t="s">
        <v>7</v>
      </c>
      <c r="C127" s="102" t="s">
        <v>113</v>
      </c>
      <c r="D127" s="125" t="s">
        <v>163</v>
      </c>
      <c r="E127" s="189" t="s">
        <v>201</v>
      </c>
      <c r="F127" s="190"/>
      <c r="G127" s="130" t="s">
        <v>72</v>
      </c>
      <c r="H127" s="97">
        <v>185254.88</v>
      </c>
      <c r="I127" s="103">
        <v>185254.88</v>
      </c>
      <c r="J127" s="104">
        <v>0</v>
      </c>
      <c r="K127" s="119" t="str">
        <f t="shared" si="3"/>
        <v>80304090302229020000</v>
      </c>
      <c r="L127" s="107" t="s">
        <v>200</v>
      </c>
    </row>
    <row r="128" spans="1:12" ht="22.5">
      <c r="A128" s="100" t="s">
        <v>151</v>
      </c>
      <c r="B128" s="101" t="s">
        <v>7</v>
      </c>
      <c r="C128" s="102" t="s">
        <v>113</v>
      </c>
      <c r="D128" s="125" t="s">
        <v>163</v>
      </c>
      <c r="E128" s="189" t="s">
        <v>201</v>
      </c>
      <c r="F128" s="190"/>
      <c r="G128" s="130" t="s">
        <v>7</v>
      </c>
      <c r="H128" s="97">
        <v>185254.88</v>
      </c>
      <c r="I128" s="103">
        <v>185254.88</v>
      </c>
      <c r="J128" s="104">
        <v>0</v>
      </c>
      <c r="K128" s="119" t="str">
        <f t="shared" si="3"/>
        <v>80304090302229020200</v>
      </c>
      <c r="L128" s="107" t="s">
        <v>202</v>
      </c>
    </row>
    <row r="129" spans="1:12" ht="22.5">
      <c r="A129" s="100" t="s">
        <v>153</v>
      </c>
      <c r="B129" s="101" t="s">
        <v>7</v>
      </c>
      <c r="C129" s="102" t="s">
        <v>113</v>
      </c>
      <c r="D129" s="125" t="s">
        <v>163</v>
      </c>
      <c r="E129" s="189" t="s">
        <v>201</v>
      </c>
      <c r="F129" s="190"/>
      <c r="G129" s="130" t="s">
        <v>155</v>
      </c>
      <c r="H129" s="97">
        <v>185254.88</v>
      </c>
      <c r="I129" s="103">
        <v>185254.88</v>
      </c>
      <c r="J129" s="104">
        <v>0</v>
      </c>
      <c r="K129" s="119" t="str">
        <f t="shared" si="3"/>
        <v>80304090302229020240</v>
      </c>
      <c r="L129" s="107" t="s">
        <v>203</v>
      </c>
    </row>
    <row r="130" spans="1:12" s="85" customFormat="1" ht="12.75">
      <c r="A130" s="80" t="s">
        <v>156</v>
      </c>
      <c r="B130" s="79" t="s">
        <v>7</v>
      </c>
      <c r="C130" s="122" t="s">
        <v>113</v>
      </c>
      <c r="D130" s="126" t="s">
        <v>163</v>
      </c>
      <c r="E130" s="203" t="s">
        <v>201</v>
      </c>
      <c r="F130" s="204"/>
      <c r="G130" s="123" t="s">
        <v>157</v>
      </c>
      <c r="H130" s="81">
        <v>185254.88</v>
      </c>
      <c r="I130" s="82">
        <v>185254.88</v>
      </c>
      <c r="J130" s="83">
        <f>IF(IF(H130="",0,H130)=0,0,(IF(H130&gt;0,IF(I130&gt;H130,0,H130-I130),IF(I130&gt;H130,H130-I130,0))))</f>
        <v>0</v>
      </c>
      <c r="K130" s="119" t="str">
        <f t="shared" si="3"/>
        <v>80304090302229020244</v>
      </c>
      <c r="L130" s="84" t="str">
        <f>C130&amp;D130&amp;E130&amp;F130&amp;G130</f>
        <v>80304090302229020244</v>
      </c>
    </row>
    <row r="131" spans="1:12" ht="22.5">
      <c r="A131" s="100" t="s">
        <v>204</v>
      </c>
      <c r="B131" s="101" t="s">
        <v>7</v>
      </c>
      <c r="C131" s="102" t="s">
        <v>113</v>
      </c>
      <c r="D131" s="125" t="s">
        <v>163</v>
      </c>
      <c r="E131" s="189" t="s">
        <v>206</v>
      </c>
      <c r="F131" s="190"/>
      <c r="G131" s="130" t="s">
        <v>72</v>
      </c>
      <c r="H131" s="97">
        <v>299057.4</v>
      </c>
      <c r="I131" s="103">
        <v>299057.4</v>
      </c>
      <c r="J131" s="104">
        <v>0</v>
      </c>
      <c r="K131" s="119" t="str">
        <f t="shared" si="3"/>
        <v>80304090302271520000</v>
      </c>
      <c r="L131" s="107" t="s">
        <v>205</v>
      </c>
    </row>
    <row r="132" spans="1:12" ht="22.5">
      <c r="A132" s="100" t="s">
        <v>151</v>
      </c>
      <c r="B132" s="101" t="s">
        <v>7</v>
      </c>
      <c r="C132" s="102" t="s">
        <v>113</v>
      </c>
      <c r="D132" s="125" t="s">
        <v>163</v>
      </c>
      <c r="E132" s="189" t="s">
        <v>206</v>
      </c>
      <c r="F132" s="190"/>
      <c r="G132" s="130" t="s">
        <v>7</v>
      </c>
      <c r="H132" s="97">
        <v>299057.4</v>
      </c>
      <c r="I132" s="103">
        <v>299057.4</v>
      </c>
      <c r="J132" s="104">
        <v>0</v>
      </c>
      <c r="K132" s="119" t="str">
        <f t="shared" si="3"/>
        <v>80304090302271520200</v>
      </c>
      <c r="L132" s="107" t="s">
        <v>207</v>
      </c>
    </row>
    <row r="133" spans="1:12" ht="22.5">
      <c r="A133" s="100" t="s">
        <v>153</v>
      </c>
      <c r="B133" s="101" t="s">
        <v>7</v>
      </c>
      <c r="C133" s="102" t="s">
        <v>113</v>
      </c>
      <c r="D133" s="125" t="s">
        <v>163</v>
      </c>
      <c r="E133" s="189" t="s">
        <v>206</v>
      </c>
      <c r="F133" s="190"/>
      <c r="G133" s="130" t="s">
        <v>155</v>
      </c>
      <c r="H133" s="97">
        <v>299057.4</v>
      </c>
      <c r="I133" s="103">
        <v>299057.4</v>
      </c>
      <c r="J133" s="104">
        <v>0</v>
      </c>
      <c r="K133" s="119" t="str">
        <f t="shared" si="3"/>
        <v>80304090302271520240</v>
      </c>
      <c r="L133" s="107" t="s">
        <v>208</v>
      </c>
    </row>
    <row r="134" spans="1:12" s="85" customFormat="1" ht="12.75">
      <c r="A134" s="80" t="s">
        <v>156</v>
      </c>
      <c r="B134" s="79" t="s">
        <v>7</v>
      </c>
      <c r="C134" s="122" t="s">
        <v>113</v>
      </c>
      <c r="D134" s="126" t="s">
        <v>163</v>
      </c>
      <c r="E134" s="203" t="s">
        <v>206</v>
      </c>
      <c r="F134" s="204"/>
      <c r="G134" s="123" t="s">
        <v>157</v>
      </c>
      <c r="H134" s="81">
        <v>299057.4</v>
      </c>
      <c r="I134" s="82">
        <v>299057.4</v>
      </c>
      <c r="J134" s="83">
        <f>IF(IF(H134="",0,H134)=0,0,(IF(H134&gt;0,IF(I134&gt;H134,0,H134-I134),IF(I134&gt;H134,H134-I134,0))))</f>
        <v>0</v>
      </c>
      <c r="K134" s="119" t="str">
        <f t="shared" si="3"/>
        <v>80304090302271520244</v>
      </c>
      <c r="L134" s="84" t="str">
        <f>C134&amp;D134&amp;E134&amp;F134&amp;G134</f>
        <v>80304090302271520244</v>
      </c>
    </row>
    <row r="135" spans="1:12" ht="22.5">
      <c r="A135" s="100" t="s">
        <v>209</v>
      </c>
      <c r="B135" s="101" t="s">
        <v>7</v>
      </c>
      <c r="C135" s="102" t="s">
        <v>113</v>
      </c>
      <c r="D135" s="125" t="s">
        <v>163</v>
      </c>
      <c r="E135" s="189" t="s">
        <v>211</v>
      </c>
      <c r="F135" s="190"/>
      <c r="G135" s="130" t="s">
        <v>72</v>
      </c>
      <c r="H135" s="97">
        <v>15744.6</v>
      </c>
      <c r="I135" s="103">
        <v>15739.86</v>
      </c>
      <c r="J135" s="104">
        <v>4.74</v>
      </c>
      <c r="K135" s="119" t="str">
        <f t="shared" si="3"/>
        <v>803040903022S1520000</v>
      </c>
      <c r="L135" s="107" t="s">
        <v>210</v>
      </c>
    </row>
    <row r="136" spans="1:12" ht="22.5">
      <c r="A136" s="100" t="s">
        <v>151</v>
      </c>
      <c r="B136" s="101" t="s">
        <v>7</v>
      </c>
      <c r="C136" s="102" t="s">
        <v>113</v>
      </c>
      <c r="D136" s="125" t="s">
        <v>163</v>
      </c>
      <c r="E136" s="189" t="s">
        <v>211</v>
      </c>
      <c r="F136" s="190"/>
      <c r="G136" s="130" t="s">
        <v>7</v>
      </c>
      <c r="H136" s="97">
        <v>15744.6</v>
      </c>
      <c r="I136" s="103">
        <v>15739.86</v>
      </c>
      <c r="J136" s="104">
        <v>4.74</v>
      </c>
      <c r="K136" s="119" t="str">
        <f t="shared" si="3"/>
        <v>803040903022S1520200</v>
      </c>
      <c r="L136" s="107" t="s">
        <v>212</v>
      </c>
    </row>
    <row r="137" spans="1:12" ht="22.5">
      <c r="A137" s="100" t="s">
        <v>153</v>
      </c>
      <c r="B137" s="101" t="s">
        <v>7</v>
      </c>
      <c r="C137" s="102" t="s">
        <v>113</v>
      </c>
      <c r="D137" s="125" t="s">
        <v>163</v>
      </c>
      <c r="E137" s="189" t="s">
        <v>211</v>
      </c>
      <c r="F137" s="190"/>
      <c r="G137" s="130" t="s">
        <v>155</v>
      </c>
      <c r="H137" s="97">
        <v>15744.6</v>
      </c>
      <c r="I137" s="103">
        <v>15739.86</v>
      </c>
      <c r="J137" s="104">
        <v>4.74</v>
      </c>
      <c r="K137" s="119" t="str">
        <f t="shared" si="3"/>
        <v>803040903022S1520240</v>
      </c>
      <c r="L137" s="107" t="s">
        <v>213</v>
      </c>
    </row>
    <row r="138" spans="1:12" s="85" customFormat="1" ht="12.75">
      <c r="A138" s="80" t="s">
        <v>156</v>
      </c>
      <c r="B138" s="79" t="s">
        <v>7</v>
      </c>
      <c r="C138" s="122" t="s">
        <v>113</v>
      </c>
      <c r="D138" s="126" t="s">
        <v>163</v>
      </c>
      <c r="E138" s="203" t="s">
        <v>211</v>
      </c>
      <c r="F138" s="204"/>
      <c r="G138" s="123" t="s">
        <v>157</v>
      </c>
      <c r="H138" s="81">
        <v>15744.6</v>
      </c>
      <c r="I138" s="82">
        <v>15739.86</v>
      </c>
      <c r="J138" s="83">
        <f>IF(IF(H138="",0,H138)=0,0,(IF(H138&gt;0,IF(I138&gt;H138,0,H138-I138),IF(I138&gt;H138,H138-I138,0))))</f>
        <v>4.74</v>
      </c>
      <c r="K138" s="119" t="str">
        <f t="shared" si="3"/>
        <v>803040903022S1520244</v>
      </c>
      <c r="L138" s="84" t="str">
        <f>C138&amp;D138&amp;E138&amp;F138&amp;G138</f>
        <v>803040903022S1520244</v>
      </c>
    </row>
    <row r="139" spans="1:12" ht="22.5">
      <c r="A139" s="100" t="s">
        <v>214</v>
      </c>
      <c r="B139" s="101" t="s">
        <v>7</v>
      </c>
      <c r="C139" s="102" t="s">
        <v>113</v>
      </c>
      <c r="D139" s="125" t="s">
        <v>163</v>
      </c>
      <c r="E139" s="189" t="s">
        <v>216</v>
      </c>
      <c r="F139" s="190"/>
      <c r="G139" s="130" t="s">
        <v>72</v>
      </c>
      <c r="H139" s="97">
        <v>234593.44</v>
      </c>
      <c r="I139" s="103">
        <v>234593.44</v>
      </c>
      <c r="J139" s="104">
        <v>0</v>
      </c>
      <c r="K139" s="119" t="str">
        <f t="shared" si="3"/>
        <v>80304090302329060000</v>
      </c>
      <c r="L139" s="107" t="s">
        <v>215</v>
      </c>
    </row>
    <row r="140" spans="1:12" ht="22.5">
      <c r="A140" s="100" t="s">
        <v>151</v>
      </c>
      <c r="B140" s="101" t="s">
        <v>7</v>
      </c>
      <c r="C140" s="102" t="s">
        <v>113</v>
      </c>
      <c r="D140" s="125" t="s">
        <v>163</v>
      </c>
      <c r="E140" s="189" t="s">
        <v>216</v>
      </c>
      <c r="F140" s="190"/>
      <c r="G140" s="130" t="s">
        <v>7</v>
      </c>
      <c r="H140" s="97">
        <v>234593.44</v>
      </c>
      <c r="I140" s="103">
        <v>234593.44</v>
      </c>
      <c r="J140" s="104">
        <v>0</v>
      </c>
      <c r="K140" s="119" t="str">
        <f t="shared" si="3"/>
        <v>80304090302329060200</v>
      </c>
      <c r="L140" s="107" t="s">
        <v>217</v>
      </c>
    </row>
    <row r="141" spans="1:12" ht="22.5">
      <c r="A141" s="100" t="s">
        <v>153</v>
      </c>
      <c r="B141" s="101" t="s">
        <v>7</v>
      </c>
      <c r="C141" s="102" t="s">
        <v>113</v>
      </c>
      <c r="D141" s="125" t="s">
        <v>163</v>
      </c>
      <c r="E141" s="189" t="s">
        <v>216</v>
      </c>
      <c r="F141" s="190"/>
      <c r="G141" s="130" t="s">
        <v>155</v>
      </c>
      <c r="H141" s="97">
        <v>234593.44</v>
      </c>
      <c r="I141" s="103">
        <v>234593.44</v>
      </c>
      <c r="J141" s="104">
        <v>0</v>
      </c>
      <c r="K141" s="119" t="str">
        <f t="shared" si="3"/>
        <v>80304090302329060240</v>
      </c>
      <c r="L141" s="107" t="s">
        <v>218</v>
      </c>
    </row>
    <row r="142" spans="1:12" s="85" customFormat="1" ht="12.75">
      <c r="A142" s="80" t="s">
        <v>156</v>
      </c>
      <c r="B142" s="79" t="s">
        <v>7</v>
      </c>
      <c r="C142" s="122" t="s">
        <v>113</v>
      </c>
      <c r="D142" s="126" t="s">
        <v>163</v>
      </c>
      <c r="E142" s="203" t="s">
        <v>216</v>
      </c>
      <c r="F142" s="204"/>
      <c r="G142" s="123" t="s">
        <v>157</v>
      </c>
      <c r="H142" s="81">
        <v>234593.44</v>
      </c>
      <c r="I142" s="82">
        <v>234593.44</v>
      </c>
      <c r="J142" s="83">
        <f>IF(IF(H142="",0,H142)=0,0,(IF(H142&gt;0,IF(I142&gt;H142,0,H142-I142),IF(I142&gt;H142,H142-I142,0))))</f>
        <v>0</v>
      </c>
      <c r="K142" s="119" t="str">
        <f t="shared" si="3"/>
        <v>80304090302329060244</v>
      </c>
      <c r="L142" s="84" t="str">
        <f>C142&amp;D142&amp;E142&amp;F142&amp;G142</f>
        <v>80304090302329060244</v>
      </c>
    </row>
    <row r="143" spans="1:12" ht="33.75">
      <c r="A143" s="100" t="s">
        <v>219</v>
      </c>
      <c r="B143" s="101" t="s">
        <v>7</v>
      </c>
      <c r="C143" s="102" t="s">
        <v>113</v>
      </c>
      <c r="D143" s="125" t="s">
        <v>163</v>
      </c>
      <c r="E143" s="189" t="s">
        <v>221</v>
      </c>
      <c r="F143" s="190"/>
      <c r="G143" s="130" t="s">
        <v>72</v>
      </c>
      <c r="H143" s="97">
        <v>232635</v>
      </c>
      <c r="I143" s="103">
        <v>232634.64</v>
      </c>
      <c r="J143" s="104">
        <v>0.36</v>
      </c>
      <c r="K143" s="119" t="str">
        <f t="shared" si="3"/>
        <v>80304090505129240000</v>
      </c>
      <c r="L143" s="107" t="s">
        <v>220</v>
      </c>
    </row>
    <row r="144" spans="1:12" ht="22.5">
      <c r="A144" s="100" t="s">
        <v>151</v>
      </c>
      <c r="B144" s="101" t="s">
        <v>7</v>
      </c>
      <c r="C144" s="102" t="s">
        <v>113</v>
      </c>
      <c r="D144" s="125" t="s">
        <v>163</v>
      </c>
      <c r="E144" s="189" t="s">
        <v>221</v>
      </c>
      <c r="F144" s="190"/>
      <c r="G144" s="130" t="s">
        <v>7</v>
      </c>
      <c r="H144" s="97">
        <v>232635</v>
      </c>
      <c r="I144" s="103">
        <v>232634.64</v>
      </c>
      <c r="J144" s="104">
        <v>0.36</v>
      </c>
      <c r="K144" s="119" t="str">
        <f aca="true" t="shared" si="4" ref="K144:K175">C144&amp;D144&amp;E144&amp;F144&amp;G144</f>
        <v>80304090505129240200</v>
      </c>
      <c r="L144" s="107" t="s">
        <v>222</v>
      </c>
    </row>
    <row r="145" spans="1:12" ht="22.5">
      <c r="A145" s="100" t="s">
        <v>153</v>
      </c>
      <c r="B145" s="101" t="s">
        <v>7</v>
      </c>
      <c r="C145" s="102" t="s">
        <v>113</v>
      </c>
      <c r="D145" s="125" t="s">
        <v>163</v>
      </c>
      <c r="E145" s="189" t="s">
        <v>221</v>
      </c>
      <c r="F145" s="190"/>
      <c r="G145" s="130" t="s">
        <v>155</v>
      </c>
      <c r="H145" s="97">
        <v>232635</v>
      </c>
      <c r="I145" s="103">
        <v>232634.64</v>
      </c>
      <c r="J145" s="104">
        <v>0.36</v>
      </c>
      <c r="K145" s="119" t="str">
        <f t="shared" si="4"/>
        <v>80304090505129240240</v>
      </c>
      <c r="L145" s="107" t="s">
        <v>223</v>
      </c>
    </row>
    <row r="146" spans="1:12" s="85" customFormat="1" ht="12.75">
      <c r="A146" s="80" t="s">
        <v>156</v>
      </c>
      <c r="B146" s="79" t="s">
        <v>7</v>
      </c>
      <c r="C146" s="122" t="s">
        <v>113</v>
      </c>
      <c r="D146" s="126" t="s">
        <v>163</v>
      </c>
      <c r="E146" s="203" t="s">
        <v>221</v>
      </c>
      <c r="F146" s="204"/>
      <c r="G146" s="123" t="s">
        <v>157</v>
      </c>
      <c r="H146" s="81">
        <v>232635</v>
      </c>
      <c r="I146" s="82">
        <v>232634.64</v>
      </c>
      <c r="J146" s="83">
        <f>IF(IF(H146="",0,H146)=0,0,(IF(H146&gt;0,IF(I146&gt;H146,0,H146-I146),IF(I146&gt;H146,H146-I146,0))))</f>
        <v>0.36</v>
      </c>
      <c r="K146" s="119" t="str">
        <f t="shared" si="4"/>
        <v>80304090505129240244</v>
      </c>
      <c r="L146" s="84" t="str">
        <f>C146&amp;D146&amp;E146&amp;F146&amp;G146</f>
        <v>80304090505129240244</v>
      </c>
    </row>
    <row r="147" spans="1:12" ht="12.75">
      <c r="A147" s="100" t="s">
        <v>224</v>
      </c>
      <c r="B147" s="101" t="s">
        <v>7</v>
      </c>
      <c r="C147" s="102" t="s">
        <v>113</v>
      </c>
      <c r="D147" s="125" t="s">
        <v>226</v>
      </c>
      <c r="E147" s="189" t="s">
        <v>115</v>
      </c>
      <c r="F147" s="190"/>
      <c r="G147" s="130" t="s">
        <v>72</v>
      </c>
      <c r="H147" s="97">
        <v>12000</v>
      </c>
      <c r="I147" s="103">
        <v>10000</v>
      </c>
      <c r="J147" s="104">
        <v>2000</v>
      </c>
      <c r="K147" s="119" t="str">
        <f t="shared" si="4"/>
        <v>80304120000000000000</v>
      </c>
      <c r="L147" s="107" t="s">
        <v>225</v>
      </c>
    </row>
    <row r="148" spans="1:12" ht="12.75">
      <c r="A148" s="100" t="s">
        <v>227</v>
      </c>
      <c r="B148" s="101" t="s">
        <v>7</v>
      </c>
      <c r="C148" s="102" t="s">
        <v>113</v>
      </c>
      <c r="D148" s="125" t="s">
        <v>226</v>
      </c>
      <c r="E148" s="189" t="s">
        <v>229</v>
      </c>
      <c r="F148" s="190"/>
      <c r="G148" s="130" t="s">
        <v>72</v>
      </c>
      <c r="H148" s="97">
        <v>12000</v>
      </c>
      <c r="I148" s="103">
        <v>10000</v>
      </c>
      <c r="J148" s="104">
        <v>2000</v>
      </c>
      <c r="K148" s="119" t="str">
        <f t="shared" si="4"/>
        <v>80304129990028080000</v>
      </c>
      <c r="L148" s="107" t="s">
        <v>228</v>
      </c>
    </row>
    <row r="149" spans="1:12" ht="22.5">
      <c r="A149" s="100" t="s">
        <v>151</v>
      </c>
      <c r="B149" s="101" t="s">
        <v>7</v>
      </c>
      <c r="C149" s="102" t="s">
        <v>113</v>
      </c>
      <c r="D149" s="125" t="s">
        <v>226</v>
      </c>
      <c r="E149" s="189" t="s">
        <v>229</v>
      </c>
      <c r="F149" s="190"/>
      <c r="G149" s="130" t="s">
        <v>7</v>
      </c>
      <c r="H149" s="97">
        <v>12000</v>
      </c>
      <c r="I149" s="103">
        <v>10000</v>
      </c>
      <c r="J149" s="104">
        <v>2000</v>
      </c>
      <c r="K149" s="119" t="str">
        <f t="shared" si="4"/>
        <v>80304129990028080200</v>
      </c>
      <c r="L149" s="107" t="s">
        <v>230</v>
      </c>
    </row>
    <row r="150" spans="1:12" ht="22.5">
      <c r="A150" s="100" t="s">
        <v>153</v>
      </c>
      <c r="B150" s="101" t="s">
        <v>7</v>
      </c>
      <c r="C150" s="102" t="s">
        <v>113</v>
      </c>
      <c r="D150" s="125" t="s">
        <v>226</v>
      </c>
      <c r="E150" s="189" t="s">
        <v>229</v>
      </c>
      <c r="F150" s="190"/>
      <c r="G150" s="130" t="s">
        <v>155</v>
      </c>
      <c r="H150" s="97">
        <v>12000</v>
      </c>
      <c r="I150" s="103">
        <v>10000</v>
      </c>
      <c r="J150" s="104">
        <v>2000</v>
      </c>
      <c r="K150" s="119" t="str">
        <f t="shared" si="4"/>
        <v>80304129990028080240</v>
      </c>
      <c r="L150" s="107" t="s">
        <v>231</v>
      </c>
    </row>
    <row r="151" spans="1:12" s="85" customFormat="1" ht="12.75">
      <c r="A151" s="80" t="s">
        <v>156</v>
      </c>
      <c r="B151" s="79" t="s">
        <v>7</v>
      </c>
      <c r="C151" s="122" t="s">
        <v>113</v>
      </c>
      <c r="D151" s="126" t="s">
        <v>226</v>
      </c>
      <c r="E151" s="203" t="s">
        <v>229</v>
      </c>
      <c r="F151" s="204"/>
      <c r="G151" s="123" t="s">
        <v>157</v>
      </c>
      <c r="H151" s="81">
        <v>12000</v>
      </c>
      <c r="I151" s="82">
        <v>10000</v>
      </c>
      <c r="J151" s="83">
        <f>IF(IF(H151="",0,H151)=0,0,(IF(H151&gt;0,IF(I151&gt;H151,0,H151-I151),IF(I151&gt;H151,H151-I151,0))))</f>
        <v>2000</v>
      </c>
      <c r="K151" s="119" t="str">
        <f t="shared" si="4"/>
        <v>80304129990028080244</v>
      </c>
      <c r="L151" s="84" t="str">
        <f>C151&amp;D151&amp;E151&amp;F151&amp;G151</f>
        <v>80304129990028080244</v>
      </c>
    </row>
    <row r="152" spans="1:12" ht="12.75">
      <c r="A152" s="100" t="s">
        <v>232</v>
      </c>
      <c r="B152" s="101" t="s">
        <v>7</v>
      </c>
      <c r="C152" s="102" t="s">
        <v>113</v>
      </c>
      <c r="D152" s="125" t="s">
        <v>234</v>
      </c>
      <c r="E152" s="189" t="s">
        <v>115</v>
      </c>
      <c r="F152" s="190"/>
      <c r="G152" s="130" t="s">
        <v>72</v>
      </c>
      <c r="H152" s="97">
        <v>6582149</v>
      </c>
      <c r="I152" s="103">
        <v>5475444.51</v>
      </c>
      <c r="J152" s="104">
        <v>1106704.49</v>
      </c>
      <c r="K152" s="119" t="str">
        <f t="shared" si="4"/>
        <v>80305000000000000000</v>
      </c>
      <c r="L152" s="107" t="s">
        <v>233</v>
      </c>
    </row>
    <row r="153" spans="1:12" ht="12.75">
      <c r="A153" s="100" t="s">
        <v>235</v>
      </c>
      <c r="B153" s="101" t="s">
        <v>7</v>
      </c>
      <c r="C153" s="102" t="s">
        <v>113</v>
      </c>
      <c r="D153" s="125" t="s">
        <v>237</v>
      </c>
      <c r="E153" s="189" t="s">
        <v>115</v>
      </c>
      <c r="F153" s="190"/>
      <c r="G153" s="130" t="s">
        <v>72</v>
      </c>
      <c r="H153" s="97">
        <v>853000</v>
      </c>
      <c r="I153" s="103">
        <v>772240.89</v>
      </c>
      <c r="J153" s="104">
        <v>80759.11</v>
      </c>
      <c r="K153" s="119" t="str">
        <f t="shared" si="4"/>
        <v>80305020000000000000</v>
      </c>
      <c r="L153" s="107" t="s">
        <v>236</v>
      </c>
    </row>
    <row r="154" spans="1:12" ht="12.75">
      <c r="A154" s="100" t="s">
        <v>238</v>
      </c>
      <c r="B154" s="101" t="s">
        <v>7</v>
      </c>
      <c r="C154" s="102" t="s">
        <v>113</v>
      </c>
      <c r="D154" s="125" t="s">
        <v>237</v>
      </c>
      <c r="E154" s="189" t="s">
        <v>240</v>
      </c>
      <c r="F154" s="190"/>
      <c r="G154" s="130" t="s">
        <v>72</v>
      </c>
      <c r="H154" s="97">
        <v>853000</v>
      </c>
      <c r="I154" s="103">
        <v>772240.89</v>
      </c>
      <c r="J154" s="104">
        <v>80759.11</v>
      </c>
      <c r="K154" s="119" t="str">
        <f t="shared" si="4"/>
        <v>80305020402181010000</v>
      </c>
      <c r="L154" s="107" t="s">
        <v>239</v>
      </c>
    </row>
    <row r="155" spans="1:12" ht="12.75">
      <c r="A155" s="100" t="s">
        <v>125</v>
      </c>
      <c r="B155" s="101" t="s">
        <v>7</v>
      </c>
      <c r="C155" s="102" t="s">
        <v>113</v>
      </c>
      <c r="D155" s="125" t="s">
        <v>237</v>
      </c>
      <c r="E155" s="189" t="s">
        <v>240</v>
      </c>
      <c r="F155" s="190"/>
      <c r="G155" s="130" t="s">
        <v>127</v>
      </c>
      <c r="H155" s="97">
        <v>853000</v>
      </c>
      <c r="I155" s="103">
        <v>772240.89</v>
      </c>
      <c r="J155" s="104">
        <v>80759.11</v>
      </c>
      <c r="K155" s="119" t="str">
        <f t="shared" si="4"/>
        <v>80305020402181010800</v>
      </c>
      <c r="L155" s="107" t="s">
        <v>241</v>
      </c>
    </row>
    <row r="156" spans="1:12" ht="45">
      <c r="A156" s="100" t="s">
        <v>242</v>
      </c>
      <c r="B156" s="101" t="s">
        <v>7</v>
      </c>
      <c r="C156" s="102" t="s">
        <v>113</v>
      </c>
      <c r="D156" s="125" t="s">
        <v>237</v>
      </c>
      <c r="E156" s="189" t="s">
        <v>240</v>
      </c>
      <c r="F156" s="190"/>
      <c r="G156" s="130" t="s">
        <v>244</v>
      </c>
      <c r="H156" s="97">
        <v>853000</v>
      </c>
      <c r="I156" s="103">
        <v>772240.89</v>
      </c>
      <c r="J156" s="104">
        <v>80759.11</v>
      </c>
      <c r="K156" s="119" t="str">
        <f t="shared" si="4"/>
        <v>80305020402181010810</v>
      </c>
      <c r="L156" s="107" t="s">
        <v>243</v>
      </c>
    </row>
    <row r="157" spans="1:12" s="85" customFormat="1" ht="78.75">
      <c r="A157" s="80" t="s">
        <v>245</v>
      </c>
      <c r="B157" s="79" t="s">
        <v>7</v>
      </c>
      <c r="C157" s="122" t="s">
        <v>113</v>
      </c>
      <c r="D157" s="126" t="s">
        <v>237</v>
      </c>
      <c r="E157" s="203" t="s">
        <v>240</v>
      </c>
      <c r="F157" s="204"/>
      <c r="G157" s="123" t="s">
        <v>246</v>
      </c>
      <c r="H157" s="81">
        <v>853000</v>
      </c>
      <c r="I157" s="82">
        <v>772240.89</v>
      </c>
      <c r="J157" s="83">
        <f>IF(IF(H157="",0,H157)=0,0,(IF(H157&gt;0,IF(I157&gt;H157,0,H157-I157),IF(I157&gt;H157,H157-I157,0))))</f>
        <v>80759.11</v>
      </c>
      <c r="K157" s="119" t="str">
        <f t="shared" si="4"/>
        <v>80305020402181010813</v>
      </c>
      <c r="L157" s="84" t="str">
        <f>C157&amp;D157&amp;E157&amp;F157&amp;G157</f>
        <v>80305020402181010813</v>
      </c>
    </row>
    <row r="158" spans="1:12" ht="12.75">
      <c r="A158" s="100" t="s">
        <v>247</v>
      </c>
      <c r="B158" s="101" t="s">
        <v>7</v>
      </c>
      <c r="C158" s="102" t="s">
        <v>113</v>
      </c>
      <c r="D158" s="125" t="s">
        <v>249</v>
      </c>
      <c r="E158" s="189" t="s">
        <v>115</v>
      </c>
      <c r="F158" s="190"/>
      <c r="G158" s="130" t="s">
        <v>72</v>
      </c>
      <c r="H158" s="97">
        <v>5729149</v>
      </c>
      <c r="I158" s="103">
        <v>4703203.62</v>
      </c>
      <c r="J158" s="104">
        <v>1025945.38</v>
      </c>
      <c r="K158" s="119" t="str">
        <f t="shared" si="4"/>
        <v>80305030000000000000</v>
      </c>
      <c r="L158" s="107" t="s">
        <v>248</v>
      </c>
    </row>
    <row r="159" spans="1:12" ht="33.75">
      <c r="A159" s="100" t="s">
        <v>250</v>
      </c>
      <c r="B159" s="101" t="s">
        <v>7</v>
      </c>
      <c r="C159" s="102" t="s">
        <v>113</v>
      </c>
      <c r="D159" s="125" t="s">
        <v>249</v>
      </c>
      <c r="E159" s="189" t="s">
        <v>252</v>
      </c>
      <c r="F159" s="190"/>
      <c r="G159" s="130" t="s">
        <v>72</v>
      </c>
      <c r="H159" s="97">
        <v>30789</v>
      </c>
      <c r="I159" s="103">
        <v>30789</v>
      </c>
      <c r="J159" s="104">
        <v>0</v>
      </c>
      <c r="K159" s="119" t="str">
        <f t="shared" si="4"/>
        <v>80305030101129260000</v>
      </c>
      <c r="L159" s="107" t="s">
        <v>251</v>
      </c>
    </row>
    <row r="160" spans="1:12" ht="22.5">
      <c r="A160" s="100" t="s">
        <v>151</v>
      </c>
      <c r="B160" s="101" t="s">
        <v>7</v>
      </c>
      <c r="C160" s="102" t="s">
        <v>113</v>
      </c>
      <c r="D160" s="125" t="s">
        <v>249</v>
      </c>
      <c r="E160" s="189" t="s">
        <v>252</v>
      </c>
      <c r="F160" s="190"/>
      <c r="G160" s="130" t="s">
        <v>7</v>
      </c>
      <c r="H160" s="97">
        <v>30789</v>
      </c>
      <c r="I160" s="103">
        <v>30789</v>
      </c>
      <c r="J160" s="104">
        <v>0</v>
      </c>
      <c r="K160" s="119" t="str">
        <f t="shared" si="4"/>
        <v>80305030101129260200</v>
      </c>
      <c r="L160" s="107" t="s">
        <v>253</v>
      </c>
    </row>
    <row r="161" spans="1:12" ht="22.5">
      <c r="A161" s="100" t="s">
        <v>153</v>
      </c>
      <c r="B161" s="101" t="s">
        <v>7</v>
      </c>
      <c r="C161" s="102" t="s">
        <v>113</v>
      </c>
      <c r="D161" s="125" t="s">
        <v>249</v>
      </c>
      <c r="E161" s="189" t="s">
        <v>252</v>
      </c>
      <c r="F161" s="190"/>
      <c r="G161" s="130" t="s">
        <v>155</v>
      </c>
      <c r="H161" s="97">
        <v>30789</v>
      </c>
      <c r="I161" s="103">
        <v>30789</v>
      </c>
      <c r="J161" s="104">
        <v>0</v>
      </c>
      <c r="K161" s="119" t="str">
        <f t="shared" si="4"/>
        <v>80305030101129260240</v>
      </c>
      <c r="L161" s="107" t="s">
        <v>254</v>
      </c>
    </row>
    <row r="162" spans="1:12" s="85" customFormat="1" ht="12.75">
      <c r="A162" s="80" t="s">
        <v>156</v>
      </c>
      <c r="B162" s="79" t="s">
        <v>7</v>
      </c>
      <c r="C162" s="122" t="s">
        <v>113</v>
      </c>
      <c r="D162" s="126" t="s">
        <v>249</v>
      </c>
      <c r="E162" s="203" t="s">
        <v>252</v>
      </c>
      <c r="F162" s="204"/>
      <c r="G162" s="123" t="s">
        <v>157</v>
      </c>
      <c r="H162" s="81">
        <v>30789</v>
      </c>
      <c r="I162" s="82">
        <v>30789</v>
      </c>
      <c r="J162" s="83">
        <f>IF(IF(H162="",0,H162)=0,0,(IF(H162&gt;0,IF(I162&gt;H162,0,H162-I162),IF(I162&gt;H162,H162-I162,0))))</f>
        <v>0</v>
      </c>
      <c r="K162" s="119" t="str">
        <f t="shared" si="4"/>
        <v>80305030101129260244</v>
      </c>
      <c r="L162" s="84" t="str">
        <f>C162&amp;D162&amp;E162&amp;F162&amp;G162</f>
        <v>80305030101129260244</v>
      </c>
    </row>
    <row r="163" spans="1:12" ht="33.75">
      <c r="A163" s="100" t="s">
        <v>255</v>
      </c>
      <c r="B163" s="101" t="s">
        <v>7</v>
      </c>
      <c r="C163" s="102" t="s">
        <v>113</v>
      </c>
      <c r="D163" s="125" t="s">
        <v>249</v>
      </c>
      <c r="E163" s="189" t="s">
        <v>257</v>
      </c>
      <c r="F163" s="190"/>
      <c r="G163" s="130" t="s">
        <v>72</v>
      </c>
      <c r="H163" s="97">
        <v>277101.32</v>
      </c>
      <c r="I163" s="103">
        <v>277101.32</v>
      </c>
      <c r="J163" s="104">
        <v>0</v>
      </c>
      <c r="K163" s="119" t="str">
        <f t="shared" si="4"/>
        <v>803050301011L5551000</v>
      </c>
      <c r="L163" s="107" t="s">
        <v>256</v>
      </c>
    </row>
    <row r="164" spans="1:12" ht="22.5">
      <c r="A164" s="100" t="s">
        <v>151</v>
      </c>
      <c r="B164" s="101" t="s">
        <v>7</v>
      </c>
      <c r="C164" s="102" t="s">
        <v>113</v>
      </c>
      <c r="D164" s="125" t="s">
        <v>249</v>
      </c>
      <c r="E164" s="189" t="s">
        <v>257</v>
      </c>
      <c r="F164" s="190"/>
      <c r="G164" s="130" t="s">
        <v>7</v>
      </c>
      <c r="H164" s="97">
        <v>277101.32</v>
      </c>
      <c r="I164" s="103">
        <v>277101.32</v>
      </c>
      <c r="J164" s="104">
        <v>0</v>
      </c>
      <c r="K164" s="119" t="str">
        <f t="shared" si="4"/>
        <v>803050301011L5551200</v>
      </c>
      <c r="L164" s="107" t="s">
        <v>258</v>
      </c>
    </row>
    <row r="165" spans="1:12" ht="22.5">
      <c r="A165" s="100" t="s">
        <v>153</v>
      </c>
      <c r="B165" s="101" t="s">
        <v>7</v>
      </c>
      <c r="C165" s="102" t="s">
        <v>113</v>
      </c>
      <c r="D165" s="125" t="s">
        <v>249</v>
      </c>
      <c r="E165" s="189" t="s">
        <v>257</v>
      </c>
      <c r="F165" s="190"/>
      <c r="G165" s="130" t="s">
        <v>155</v>
      </c>
      <c r="H165" s="97">
        <v>277101.32</v>
      </c>
      <c r="I165" s="103">
        <v>277101.32</v>
      </c>
      <c r="J165" s="104">
        <v>0</v>
      </c>
      <c r="K165" s="119" t="str">
        <f t="shared" si="4"/>
        <v>803050301011L5551240</v>
      </c>
      <c r="L165" s="107" t="s">
        <v>259</v>
      </c>
    </row>
    <row r="166" spans="1:12" s="85" customFormat="1" ht="12.75">
      <c r="A166" s="80" t="s">
        <v>156</v>
      </c>
      <c r="B166" s="79" t="s">
        <v>7</v>
      </c>
      <c r="C166" s="122" t="s">
        <v>113</v>
      </c>
      <c r="D166" s="126" t="s">
        <v>249</v>
      </c>
      <c r="E166" s="203" t="s">
        <v>257</v>
      </c>
      <c r="F166" s="204"/>
      <c r="G166" s="123" t="s">
        <v>157</v>
      </c>
      <c r="H166" s="81">
        <v>277101.32</v>
      </c>
      <c r="I166" s="82">
        <v>277101.32</v>
      </c>
      <c r="J166" s="83">
        <f>IF(IF(H166="",0,H166)=0,0,(IF(H166&gt;0,IF(I166&gt;H166,0,H166-I166),IF(I166&gt;H166,H166-I166,0))))</f>
        <v>0</v>
      </c>
      <c r="K166" s="119" t="str">
        <f t="shared" si="4"/>
        <v>803050301011L5551244</v>
      </c>
      <c r="L166" s="84" t="str">
        <f>C166&amp;D166&amp;E166&amp;F166&amp;G166</f>
        <v>803050301011L5551244</v>
      </c>
    </row>
    <row r="167" spans="1:12" ht="33.75">
      <c r="A167" s="100" t="s">
        <v>260</v>
      </c>
      <c r="B167" s="101" t="s">
        <v>7</v>
      </c>
      <c r="C167" s="102" t="s">
        <v>113</v>
      </c>
      <c r="D167" s="125" t="s">
        <v>249</v>
      </c>
      <c r="E167" s="189" t="s">
        <v>262</v>
      </c>
      <c r="F167" s="190"/>
      <c r="G167" s="130" t="s">
        <v>72</v>
      </c>
      <c r="H167" s="97">
        <v>644619.68</v>
      </c>
      <c r="I167" s="103">
        <v>644596.16</v>
      </c>
      <c r="J167" s="104">
        <v>23.52</v>
      </c>
      <c r="K167" s="119" t="str">
        <f t="shared" si="4"/>
        <v>803050301012L5551000</v>
      </c>
      <c r="L167" s="107" t="s">
        <v>261</v>
      </c>
    </row>
    <row r="168" spans="1:12" ht="22.5">
      <c r="A168" s="100" t="s">
        <v>151</v>
      </c>
      <c r="B168" s="101" t="s">
        <v>7</v>
      </c>
      <c r="C168" s="102" t="s">
        <v>113</v>
      </c>
      <c r="D168" s="125" t="s">
        <v>249</v>
      </c>
      <c r="E168" s="189" t="s">
        <v>262</v>
      </c>
      <c r="F168" s="190"/>
      <c r="G168" s="130" t="s">
        <v>7</v>
      </c>
      <c r="H168" s="97">
        <v>644619.68</v>
      </c>
      <c r="I168" s="103">
        <v>644596.16</v>
      </c>
      <c r="J168" s="104">
        <v>23.52</v>
      </c>
      <c r="K168" s="119" t="str">
        <f t="shared" si="4"/>
        <v>803050301012L5551200</v>
      </c>
      <c r="L168" s="107" t="s">
        <v>263</v>
      </c>
    </row>
    <row r="169" spans="1:12" ht="22.5">
      <c r="A169" s="100" t="s">
        <v>153</v>
      </c>
      <c r="B169" s="101" t="s">
        <v>7</v>
      </c>
      <c r="C169" s="102" t="s">
        <v>113</v>
      </c>
      <c r="D169" s="125" t="s">
        <v>249</v>
      </c>
      <c r="E169" s="189" t="s">
        <v>262</v>
      </c>
      <c r="F169" s="190"/>
      <c r="G169" s="130" t="s">
        <v>155</v>
      </c>
      <c r="H169" s="97">
        <v>644619.68</v>
      </c>
      <c r="I169" s="103">
        <v>644596.16</v>
      </c>
      <c r="J169" s="104">
        <v>23.52</v>
      </c>
      <c r="K169" s="119" t="str">
        <f t="shared" si="4"/>
        <v>803050301012L5551240</v>
      </c>
      <c r="L169" s="107" t="s">
        <v>264</v>
      </c>
    </row>
    <row r="170" spans="1:12" s="85" customFormat="1" ht="12.75">
      <c r="A170" s="80" t="s">
        <v>156</v>
      </c>
      <c r="B170" s="79" t="s">
        <v>7</v>
      </c>
      <c r="C170" s="122" t="s">
        <v>113</v>
      </c>
      <c r="D170" s="126" t="s">
        <v>249</v>
      </c>
      <c r="E170" s="203" t="s">
        <v>262</v>
      </c>
      <c r="F170" s="204"/>
      <c r="G170" s="123" t="s">
        <v>157</v>
      </c>
      <c r="H170" s="81">
        <v>644619.68</v>
      </c>
      <c r="I170" s="82">
        <v>644596.16</v>
      </c>
      <c r="J170" s="83">
        <f>IF(IF(H170="",0,H170)=0,0,(IF(H170&gt;0,IF(I170&gt;H170,0,H170-I170),IF(I170&gt;H170,H170-I170,0))))</f>
        <v>23.52</v>
      </c>
      <c r="K170" s="119" t="str">
        <f t="shared" si="4"/>
        <v>803050301012L5551244</v>
      </c>
      <c r="L170" s="84" t="str">
        <f>C170&amp;D170&amp;E170&amp;F170&amp;G170</f>
        <v>803050301012L5551244</v>
      </c>
    </row>
    <row r="171" spans="1:12" ht="12.75">
      <c r="A171" s="100" t="s">
        <v>265</v>
      </c>
      <c r="B171" s="101" t="s">
        <v>7</v>
      </c>
      <c r="C171" s="102" t="s">
        <v>113</v>
      </c>
      <c r="D171" s="125" t="s">
        <v>249</v>
      </c>
      <c r="E171" s="189" t="s">
        <v>267</v>
      </c>
      <c r="F171" s="190"/>
      <c r="G171" s="130" t="s">
        <v>72</v>
      </c>
      <c r="H171" s="97">
        <v>1981000</v>
      </c>
      <c r="I171" s="103">
        <v>1784421.97</v>
      </c>
      <c r="J171" s="104">
        <v>196578.03</v>
      </c>
      <c r="K171" s="119" t="str">
        <f t="shared" si="4"/>
        <v>80305030301429210000</v>
      </c>
      <c r="L171" s="107" t="s">
        <v>266</v>
      </c>
    </row>
    <row r="172" spans="1:12" ht="22.5">
      <c r="A172" s="100" t="s">
        <v>151</v>
      </c>
      <c r="B172" s="101" t="s">
        <v>7</v>
      </c>
      <c r="C172" s="102" t="s">
        <v>113</v>
      </c>
      <c r="D172" s="125" t="s">
        <v>249</v>
      </c>
      <c r="E172" s="189" t="s">
        <v>267</v>
      </c>
      <c r="F172" s="190"/>
      <c r="G172" s="130" t="s">
        <v>7</v>
      </c>
      <c r="H172" s="97">
        <v>1981000</v>
      </c>
      <c r="I172" s="103">
        <v>1784421.97</v>
      </c>
      <c r="J172" s="104">
        <v>196578.03</v>
      </c>
      <c r="K172" s="119" t="str">
        <f t="shared" si="4"/>
        <v>80305030301429210200</v>
      </c>
      <c r="L172" s="107" t="s">
        <v>268</v>
      </c>
    </row>
    <row r="173" spans="1:12" ht="22.5">
      <c r="A173" s="100" t="s">
        <v>153</v>
      </c>
      <c r="B173" s="101" t="s">
        <v>7</v>
      </c>
      <c r="C173" s="102" t="s">
        <v>113</v>
      </c>
      <c r="D173" s="125" t="s">
        <v>249</v>
      </c>
      <c r="E173" s="189" t="s">
        <v>267</v>
      </c>
      <c r="F173" s="190"/>
      <c r="G173" s="130" t="s">
        <v>155</v>
      </c>
      <c r="H173" s="97">
        <v>1981000</v>
      </c>
      <c r="I173" s="103">
        <v>1784421.97</v>
      </c>
      <c r="J173" s="104">
        <v>196578.03</v>
      </c>
      <c r="K173" s="119" t="str">
        <f t="shared" si="4"/>
        <v>80305030301429210240</v>
      </c>
      <c r="L173" s="107" t="s">
        <v>269</v>
      </c>
    </row>
    <row r="174" spans="1:12" s="85" customFormat="1" ht="12.75">
      <c r="A174" s="80" t="s">
        <v>156</v>
      </c>
      <c r="B174" s="79" t="s">
        <v>7</v>
      </c>
      <c r="C174" s="122" t="s">
        <v>113</v>
      </c>
      <c r="D174" s="126" t="s">
        <v>249</v>
      </c>
      <c r="E174" s="203" t="s">
        <v>267</v>
      </c>
      <c r="F174" s="204"/>
      <c r="G174" s="123" t="s">
        <v>157</v>
      </c>
      <c r="H174" s="81">
        <v>1981000</v>
      </c>
      <c r="I174" s="82">
        <v>1784421.97</v>
      </c>
      <c r="J174" s="83">
        <f>IF(IF(H174="",0,H174)=0,0,(IF(H174&gt;0,IF(I174&gt;H174,0,H174-I174),IF(I174&gt;H174,H174-I174,0))))</f>
        <v>196578.03</v>
      </c>
      <c r="K174" s="119" t="str">
        <f t="shared" si="4"/>
        <v>80305030301429210244</v>
      </c>
      <c r="L174" s="84" t="str">
        <f>C174&amp;D174&amp;E174&amp;F174&amp;G174</f>
        <v>80305030301429210244</v>
      </c>
    </row>
    <row r="175" spans="1:12" ht="45">
      <c r="A175" s="100" t="s">
        <v>270</v>
      </c>
      <c r="B175" s="101" t="s">
        <v>7</v>
      </c>
      <c r="C175" s="102" t="s">
        <v>113</v>
      </c>
      <c r="D175" s="125" t="s">
        <v>249</v>
      </c>
      <c r="E175" s="189" t="s">
        <v>272</v>
      </c>
      <c r="F175" s="190"/>
      <c r="G175" s="130" t="s">
        <v>72</v>
      </c>
      <c r="H175" s="97">
        <v>826000</v>
      </c>
      <c r="I175" s="103">
        <v>296617.62</v>
      </c>
      <c r="J175" s="104">
        <v>529382.38</v>
      </c>
      <c r="K175" s="119" t="str">
        <f t="shared" si="4"/>
        <v>80305030301529210000</v>
      </c>
      <c r="L175" s="107" t="s">
        <v>271</v>
      </c>
    </row>
    <row r="176" spans="1:12" ht="22.5">
      <c r="A176" s="100" t="s">
        <v>151</v>
      </c>
      <c r="B176" s="101" t="s">
        <v>7</v>
      </c>
      <c r="C176" s="102" t="s">
        <v>113</v>
      </c>
      <c r="D176" s="125" t="s">
        <v>249</v>
      </c>
      <c r="E176" s="189" t="s">
        <v>272</v>
      </c>
      <c r="F176" s="190"/>
      <c r="G176" s="130" t="s">
        <v>7</v>
      </c>
      <c r="H176" s="97">
        <v>826000</v>
      </c>
      <c r="I176" s="103">
        <v>296617.62</v>
      </c>
      <c r="J176" s="104">
        <v>529382.38</v>
      </c>
      <c r="K176" s="119" t="str">
        <f aca="true" t="shared" si="5" ref="K176:K207">C176&amp;D176&amp;E176&amp;F176&amp;G176</f>
        <v>80305030301529210200</v>
      </c>
      <c r="L176" s="107" t="s">
        <v>273</v>
      </c>
    </row>
    <row r="177" spans="1:12" ht="22.5">
      <c r="A177" s="100" t="s">
        <v>153</v>
      </c>
      <c r="B177" s="101" t="s">
        <v>7</v>
      </c>
      <c r="C177" s="102" t="s">
        <v>113</v>
      </c>
      <c r="D177" s="125" t="s">
        <v>249</v>
      </c>
      <c r="E177" s="189" t="s">
        <v>272</v>
      </c>
      <c r="F177" s="190"/>
      <c r="G177" s="130" t="s">
        <v>155</v>
      </c>
      <c r="H177" s="97">
        <v>826000</v>
      </c>
      <c r="I177" s="103">
        <v>296617.62</v>
      </c>
      <c r="J177" s="104">
        <v>529382.38</v>
      </c>
      <c r="K177" s="119" t="str">
        <f t="shared" si="5"/>
        <v>80305030301529210240</v>
      </c>
      <c r="L177" s="107" t="s">
        <v>274</v>
      </c>
    </row>
    <row r="178" spans="1:12" s="85" customFormat="1" ht="12.75">
      <c r="A178" s="80" t="s">
        <v>156</v>
      </c>
      <c r="B178" s="79" t="s">
        <v>7</v>
      </c>
      <c r="C178" s="122" t="s">
        <v>113</v>
      </c>
      <c r="D178" s="126" t="s">
        <v>249</v>
      </c>
      <c r="E178" s="203" t="s">
        <v>272</v>
      </c>
      <c r="F178" s="204"/>
      <c r="G178" s="123" t="s">
        <v>157</v>
      </c>
      <c r="H178" s="81">
        <v>826000</v>
      </c>
      <c r="I178" s="82">
        <v>296617.62</v>
      </c>
      <c r="J178" s="83">
        <f>IF(IF(H178="",0,H178)=0,0,(IF(H178&gt;0,IF(I178&gt;H178,0,H178-I178),IF(I178&gt;H178,H178-I178,0))))</f>
        <v>529382.38</v>
      </c>
      <c r="K178" s="119" t="str">
        <f t="shared" si="5"/>
        <v>80305030301529210244</v>
      </c>
      <c r="L178" s="84" t="str">
        <f>C178&amp;D178&amp;E178&amp;F178&amp;G178</f>
        <v>80305030301529210244</v>
      </c>
    </row>
    <row r="179" spans="1:12" ht="12.75">
      <c r="A179" s="100" t="s">
        <v>275</v>
      </c>
      <c r="B179" s="101" t="s">
        <v>7</v>
      </c>
      <c r="C179" s="102" t="s">
        <v>113</v>
      </c>
      <c r="D179" s="125" t="s">
        <v>249</v>
      </c>
      <c r="E179" s="189" t="s">
        <v>277</v>
      </c>
      <c r="F179" s="190"/>
      <c r="G179" s="130" t="s">
        <v>72</v>
      </c>
      <c r="H179" s="97">
        <v>39000</v>
      </c>
      <c r="I179" s="103">
        <v>33600</v>
      </c>
      <c r="J179" s="104">
        <v>5400</v>
      </c>
      <c r="K179" s="119" t="str">
        <f t="shared" si="5"/>
        <v>80305030401129230000</v>
      </c>
      <c r="L179" s="107" t="s">
        <v>276</v>
      </c>
    </row>
    <row r="180" spans="1:12" ht="22.5">
      <c r="A180" s="100" t="s">
        <v>151</v>
      </c>
      <c r="B180" s="101" t="s">
        <v>7</v>
      </c>
      <c r="C180" s="102" t="s">
        <v>113</v>
      </c>
      <c r="D180" s="125" t="s">
        <v>249</v>
      </c>
      <c r="E180" s="189" t="s">
        <v>277</v>
      </c>
      <c r="F180" s="190"/>
      <c r="G180" s="130" t="s">
        <v>7</v>
      </c>
      <c r="H180" s="97">
        <v>39000</v>
      </c>
      <c r="I180" s="103">
        <v>33600</v>
      </c>
      <c r="J180" s="104">
        <v>5400</v>
      </c>
      <c r="K180" s="119" t="str">
        <f t="shared" si="5"/>
        <v>80305030401129230200</v>
      </c>
      <c r="L180" s="107" t="s">
        <v>278</v>
      </c>
    </row>
    <row r="181" spans="1:12" ht="22.5">
      <c r="A181" s="100" t="s">
        <v>153</v>
      </c>
      <c r="B181" s="101" t="s">
        <v>7</v>
      </c>
      <c r="C181" s="102" t="s">
        <v>113</v>
      </c>
      <c r="D181" s="125" t="s">
        <v>249</v>
      </c>
      <c r="E181" s="189" t="s">
        <v>277</v>
      </c>
      <c r="F181" s="190"/>
      <c r="G181" s="130" t="s">
        <v>155</v>
      </c>
      <c r="H181" s="97">
        <v>39000</v>
      </c>
      <c r="I181" s="103">
        <v>33600</v>
      </c>
      <c r="J181" s="104">
        <v>5400</v>
      </c>
      <c r="K181" s="119" t="str">
        <f t="shared" si="5"/>
        <v>80305030401129230240</v>
      </c>
      <c r="L181" s="107" t="s">
        <v>279</v>
      </c>
    </row>
    <row r="182" spans="1:12" s="85" customFormat="1" ht="12.75">
      <c r="A182" s="80" t="s">
        <v>156</v>
      </c>
      <c r="B182" s="79" t="s">
        <v>7</v>
      </c>
      <c r="C182" s="122" t="s">
        <v>113</v>
      </c>
      <c r="D182" s="126" t="s">
        <v>249</v>
      </c>
      <c r="E182" s="203" t="s">
        <v>277</v>
      </c>
      <c r="F182" s="204"/>
      <c r="G182" s="123" t="s">
        <v>157</v>
      </c>
      <c r="H182" s="81">
        <v>39000</v>
      </c>
      <c r="I182" s="82">
        <v>33600</v>
      </c>
      <c r="J182" s="83">
        <f>IF(IF(H182="",0,H182)=0,0,(IF(H182&gt;0,IF(I182&gt;H182,0,H182-I182),IF(I182&gt;H182,H182-I182,0))))</f>
        <v>5400</v>
      </c>
      <c r="K182" s="119" t="str">
        <f t="shared" si="5"/>
        <v>80305030401129230244</v>
      </c>
      <c r="L182" s="84" t="str">
        <f>C182&amp;D182&amp;E182&amp;F182&amp;G182</f>
        <v>80305030401129230244</v>
      </c>
    </row>
    <row r="183" spans="1:12" ht="22.5">
      <c r="A183" s="100" t="s">
        <v>280</v>
      </c>
      <c r="B183" s="101" t="s">
        <v>7</v>
      </c>
      <c r="C183" s="102" t="s">
        <v>113</v>
      </c>
      <c r="D183" s="125" t="s">
        <v>249</v>
      </c>
      <c r="E183" s="189" t="s">
        <v>282</v>
      </c>
      <c r="F183" s="190"/>
      <c r="G183" s="130" t="s">
        <v>72</v>
      </c>
      <c r="H183" s="97">
        <v>56000</v>
      </c>
      <c r="I183" s="103">
        <v>31895.64</v>
      </c>
      <c r="J183" s="104">
        <v>24104.36</v>
      </c>
      <c r="K183" s="119" t="str">
        <f t="shared" si="5"/>
        <v>80305030501129230000</v>
      </c>
      <c r="L183" s="107" t="s">
        <v>281</v>
      </c>
    </row>
    <row r="184" spans="1:12" ht="22.5">
      <c r="A184" s="100" t="s">
        <v>151</v>
      </c>
      <c r="B184" s="101" t="s">
        <v>7</v>
      </c>
      <c r="C184" s="102" t="s">
        <v>113</v>
      </c>
      <c r="D184" s="125" t="s">
        <v>249</v>
      </c>
      <c r="E184" s="189" t="s">
        <v>282</v>
      </c>
      <c r="F184" s="190"/>
      <c r="G184" s="130" t="s">
        <v>7</v>
      </c>
      <c r="H184" s="97">
        <v>56000</v>
      </c>
      <c r="I184" s="103">
        <v>31895.64</v>
      </c>
      <c r="J184" s="104">
        <v>24104.36</v>
      </c>
      <c r="K184" s="119" t="str">
        <f t="shared" si="5"/>
        <v>80305030501129230200</v>
      </c>
      <c r="L184" s="107" t="s">
        <v>283</v>
      </c>
    </row>
    <row r="185" spans="1:12" ht="22.5">
      <c r="A185" s="100" t="s">
        <v>153</v>
      </c>
      <c r="B185" s="101" t="s">
        <v>7</v>
      </c>
      <c r="C185" s="102" t="s">
        <v>113</v>
      </c>
      <c r="D185" s="125" t="s">
        <v>249</v>
      </c>
      <c r="E185" s="189" t="s">
        <v>282</v>
      </c>
      <c r="F185" s="190"/>
      <c r="G185" s="130" t="s">
        <v>155</v>
      </c>
      <c r="H185" s="97">
        <v>56000</v>
      </c>
      <c r="I185" s="103">
        <v>31895.64</v>
      </c>
      <c r="J185" s="104">
        <v>24104.36</v>
      </c>
      <c r="K185" s="119" t="str">
        <f t="shared" si="5"/>
        <v>80305030501129230240</v>
      </c>
      <c r="L185" s="107" t="s">
        <v>284</v>
      </c>
    </row>
    <row r="186" spans="1:12" s="85" customFormat="1" ht="12.75">
      <c r="A186" s="80" t="s">
        <v>156</v>
      </c>
      <c r="B186" s="79" t="s">
        <v>7</v>
      </c>
      <c r="C186" s="122" t="s">
        <v>113</v>
      </c>
      <c r="D186" s="126" t="s">
        <v>249</v>
      </c>
      <c r="E186" s="203" t="s">
        <v>282</v>
      </c>
      <c r="F186" s="204"/>
      <c r="G186" s="123" t="s">
        <v>157</v>
      </c>
      <c r="H186" s="81">
        <v>56000</v>
      </c>
      <c r="I186" s="82">
        <v>31895.64</v>
      </c>
      <c r="J186" s="83">
        <f>IF(IF(H186="",0,H186)=0,0,(IF(H186&gt;0,IF(I186&gt;H186,0,H186-I186),IF(I186&gt;H186,H186-I186,0))))</f>
        <v>24104.36</v>
      </c>
      <c r="K186" s="119" t="str">
        <f t="shared" si="5"/>
        <v>80305030501129230244</v>
      </c>
      <c r="L186" s="84" t="str">
        <f>C186&amp;D186&amp;E186&amp;F186&amp;G186</f>
        <v>80305030501129230244</v>
      </c>
    </row>
    <row r="187" spans="1:12" ht="22.5">
      <c r="A187" s="100" t="s">
        <v>285</v>
      </c>
      <c r="B187" s="101" t="s">
        <v>7</v>
      </c>
      <c r="C187" s="102" t="s">
        <v>113</v>
      </c>
      <c r="D187" s="125" t="s">
        <v>249</v>
      </c>
      <c r="E187" s="189" t="s">
        <v>287</v>
      </c>
      <c r="F187" s="190"/>
      <c r="G187" s="130" t="s">
        <v>72</v>
      </c>
      <c r="H187" s="97">
        <v>40000</v>
      </c>
      <c r="I187" s="103">
        <v>13148.5</v>
      </c>
      <c r="J187" s="104">
        <v>26851.5</v>
      </c>
      <c r="K187" s="119" t="str">
        <f t="shared" si="5"/>
        <v>80305030501229231000</v>
      </c>
      <c r="L187" s="107" t="s">
        <v>286</v>
      </c>
    </row>
    <row r="188" spans="1:12" ht="22.5">
      <c r="A188" s="100" t="s">
        <v>151</v>
      </c>
      <c r="B188" s="101" t="s">
        <v>7</v>
      </c>
      <c r="C188" s="102" t="s">
        <v>113</v>
      </c>
      <c r="D188" s="125" t="s">
        <v>249</v>
      </c>
      <c r="E188" s="189" t="s">
        <v>287</v>
      </c>
      <c r="F188" s="190"/>
      <c r="G188" s="130" t="s">
        <v>7</v>
      </c>
      <c r="H188" s="97">
        <v>40000</v>
      </c>
      <c r="I188" s="103">
        <v>13148.5</v>
      </c>
      <c r="J188" s="104">
        <v>26851.5</v>
      </c>
      <c r="K188" s="119" t="str">
        <f t="shared" si="5"/>
        <v>80305030501229231200</v>
      </c>
      <c r="L188" s="107" t="s">
        <v>288</v>
      </c>
    </row>
    <row r="189" spans="1:12" ht="22.5">
      <c r="A189" s="100" t="s">
        <v>153</v>
      </c>
      <c r="B189" s="101" t="s">
        <v>7</v>
      </c>
      <c r="C189" s="102" t="s">
        <v>113</v>
      </c>
      <c r="D189" s="125" t="s">
        <v>249</v>
      </c>
      <c r="E189" s="189" t="s">
        <v>287</v>
      </c>
      <c r="F189" s="190"/>
      <c r="G189" s="130" t="s">
        <v>155</v>
      </c>
      <c r="H189" s="97">
        <v>40000</v>
      </c>
      <c r="I189" s="103">
        <v>13148.5</v>
      </c>
      <c r="J189" s="104">
        <v>26851.5</v>
      </c>
      <c r="K189" s="119" t="str">
        <f t="shared" si="5"/>
        <v>80305030501229231240</v>
      </c>
      <c r="L189" s="107" t="s">
        <v>289</v>
      </c>
    </row>
    <row r="190" spans="1:12" s="85" customFormat="1" ht="12.75">
      <c r="A190" s="80" t="s">
        <v>156</v>
      </c>
      <c r="B190" s="79" t="s">
        <v>7</v>
      </c>
      <c r="C190" s="122" t="s">
        <v>113</v>
      </c>
      <c r="D190" s="126" t="s">
        <v>249</v>
      </c>
      <c r="E190" s="203" t="s">
        <v>287</v>
      </c>
      <c r="F190" s="204"/>
      <c r="G190" s="123" t="s">
        <v>157</v>
      </c>
      <c r="H190" s="81">
        <v>40000</v>
      </c>
      <c r="I190" s="82">
        <v>13148.5</v>
      </c>
      <c r="J190" s="83">
        <f>IF(IF(H190="",0,H190)=0,0,(IF(H190&gt;0,IF(I190&gt;H190,0,H190-I190),IF(I190&gt;H190,H190-I190,0))))</f>
        <v>26851.5</v>
      </c>
      <c r="K190" s="119" t="str">
        <f t="shared" si="5"/>
        <v>80305030501229231244</v>
      </c>
      <c r="L190" s="84" t="str">
        <f>C190&amp;D190&amp;E190&amp;F190&amp;G190</f>
        <v>80305030501229231244</v>
      </c>
    </row>
    <row r="191" spans="1:12" ht="12.75">
      <c r="A191" s="100" t="s">
        <v>290</v>
      </c>
      <c r="B191" s="101" t="s">
        <v>7</v>
      </c>
      <c r="C191" s="102" t="s">
        <v>113</v>
      </c>
      <c r="D191" s="125" t="s">
        <v>249</v>
      </c>
      <c r="E191" s="189" t="s">
        <v>292</v>
      </c>
      <c r="F191" s="190"/>
      <c r="G191" s="130" t="s">
        <v>72</v>
      </c>
      <c r="H191" s="97">
        <v>10000</v>
      </c>
      <c r="I191" s="103">
        <v>8041.7</v>
      </c>
      <c r="J191" s="104">
        <v>1958.3</v>
      </c>
      <c r="K191" s="119" t="str">
        <f t="shared" si="5"/>
        <v>80305030501229232000</v>
      </c>
      <c r="L191" s="107" t="s">
        <v>291</v>
      </c>
    </row>
    <row r="192" spans="1:12" ht="22.5">
      <c r="A192" s="100" t="s">
        <v>151</v>
      </c>
      <c r="B192" s="101" t="s">
        <v>7</v>
      </c>
      <c r="C192" s="102" t="s">
        <v>113</v>
      </c>
      <c r="D192" s="125" t="s">
        <v>249</v>
      </c>
      <c r="E192" s="189" t="s">
        <v>292</v>
      </c>
      <c r="F192" s="190"/>
      <c r="G192" s="130" t="s">
        <v>7</v>
      </c>
      <c r="H192" s="97">
        <v>10000</v>
      </c>
      <c r="I192" s="103">
        <v>8041.7</v>
      </c>
      <c r="J192" s="104">
        <v>1958.3</v>
      </c>
      <c r="K192" s="119" t="str">
        <f t="shared" si="5"/>
        <v>80305030501229232200</v>
      </c>
      <c r="L192" s="107" t="s">
        <v>293</v>
      </c>
    </row>
    <row r="193" spans="1:12" ht="22.5">
      <c r="A193" s="100" t="s">
        <v>153</v>
      </c>
      <c r="B193" s="101" t="s">
        <v>7</v>
      </c>
      <c r="C193" s="102" t="s">
        <v>113</v>
      </c>
      <c r="D193" s="125" t="s">
        <v>249</v>
      </c>
      <c r="E193" s="189" t="s">
        <v>292</v>
      </c>
      <c r="F193" s="190"/>
      <c r="G193" s="130" t="s">
        <v>155</v>
      </c>
      <c r="H193" s="97">
        <v>10000</v>
      </c>
      <c r="I193" s="103">
        <v>8041.7</v>
      </c>
      <c r="J193" s="104">
        <v>1958.3</v>
      </c>
      <c r="K193" s="119" t="str">
        <f t="shared" si="5"/>
        <v>80305030501229232240</v>
      </c>
      <c r="L193" s="107" t="s">
        <v>294</v>
      </c>
    </row>
    <row r="194" spans="1:12" s="85" customFormat="1" ht="12.75">
      <c r="A194" s="80" t="s">
        <v>156</v>
      </c>
      <c r="B194" s="79" t="s">
        <v>7</v>
      </c>
      <c r="C194" s="122" t="s">
        <v>113</v>
      </c>
      <c r="D194" s="126" t="s">
        <v>249</v>
      </c>
      <c r="E194" s="203" t="s">
        <v>292</v>
      </c>
      <c r="F194" s="204"/>
      <c r="G194" s="123" t="s">
        <v>157</v>
      </c>
      <c r="H194" s="81">
        <v>10000</v>
      </c>
      <c r="I194" s="82">
        <v>8041.7</v>
      </c>
      <c r="J194" s="83">
        <f>IF(IF(H194="",0,H194)=0,0,(IF(H194&gt;0,IF(I194&gt;H194,0,H194-I194),IF(I194&gt;H194,H194-I194,0))))</f>
        <v>1958.3</v>
      </c>
      <c r="K194" s="119" t="str">
        <f t="shared" si="5"/>
        <v>80305030501229232244</v>
      </c>
      <c r="L194" s="84" t="str">
        <f>C194&amp;D194&amp;E194&amp;F194&amp;G194</f>
        <v>80305030501229232244</v>
      </c>
    </row>
    <row r="195" spans="1:12" ht="12.75">
      <c r="A195" s="100" t="s">
        <v>295</v>
      </c>
      <c r="B195" s="101" t="s">
        <v>7</v>
      </c>
      <c r="C195" s="102" t="s">
        <v>113</v>
      </c>
      <c r="D195" s="125" t="s">
        <v>249</v>
      </c>
      <c r="E195" s="189" t="s">
        <v>297</v>
      </c>
      <c r="F195" s="190"/>
      <c r="G195" s="130" t="s">
        <v>72</v>
      </c>
      <c r="H195" s="97">
        <v>614185.94</v>
      </c>
      <c r="I195" s="103">
        <v>429824.29</v>
      </c>
      <c r="J195" s="104">
        <v>184361.65</v>
      </c>
      <c r="K195" s="119" t="str">
        <f t="shared" si="5"/>
        <v>80305030501229233000</v>
      </c>
      <c r="L195" s="107" t="s">
        <v>296</v>
      </c>
    </row>
    <row r="196" spans="1:12" ht="22.5">
      <c r="A196" s="100" t="s">
        <v>151</v>
      </c>
      <c r="B196" s="101" t="s">
        <v>7</v>
      </c>
      <c r="C196" s="102" t="s">
        <v>113</v>
      </c>
      <c r="D196" s="125" t="s">
        <v>249</v>
      </c>
      <c r="E196" s="189" t="s">
        <v>297</v>
      </c>
      <c r="F196" s="190"/>
      <c r="G196" s="130" t="s">
        <v>7</v>
      </c>
      <c r="H196" s="97">
        <v>614185.94</v>
      </c>
      <c r="I196" s="103">
        <v>429824.29</v>
      </c>
      <c r="J196" s="104">
        <v>184361.65</v>
      </c>
      <c r="K196" s="119" t="str">
        <f t="shared" si="5"/>
        <v>80305030501229233200</v>
      </c>
      <c r="L196" s="107" t="s">
        <v>298</v>
      </c>
    </row>
    <row r="197" spans="1:12" ht="22.5">
      <c r="A197" s="100" t="s">
        <v>153</v>
      </c>
      <c r="B197" s="101" t="s">
        <v>7</v>
      </c>
      <c r="C197" s="102" t="s">
        <v>113</v>
      </c>
      <c r="D197" s="125" t="s">
        <v>249</v>
      </c>
      <c r="E197" s="189" t="s">
        <v>297</v>
      </c>
      <c r="F197" s="190"/>
      <c r="G197" s="130" t="s">
        <v>155</v>
      </c>
      <c r="H197" s="97">
        <v>614185.94</v>
      </c>
      <c r="I197" s="103">
        <v>429824.29</v>
      </c>
      <c r="J197" s="104">
        <v>184361.65</v>
      </c>
      <c r="K197" s="119" t="str">
        <f t="shared" si="5"/>
        <v>80305030501229233240</v>
      </c>
      <c r="L197" s="107" t="s">
        <v>299</v>
      </c>
    </row>
    <row r="198" spans="1:12" s="85" customFormat="1" ht="12.75">
      <c r="A198" s="80" t="s">
        <v>156</v>
      </c>
      <c r="B198" s="79" t="s">
        <v>7</v>
      </c>
      <c r="C198" s="122" t="s">
        <v>113</v>
      </c>
      <c r="D198" s="126" t="s">
        <v>249</v>
      </c>
      <c r="E198" s="203" t="s">
        <v>297</v>
      </c>
      <c r="F198" s="204"/>
      <c r="G198" s="123" t="s">
        <v>157</v>
      </c>
      <c r="H198" s="81">
        <v>614185.94</v>
      </c>
      <c r="I198" s="82">
        <v>429824.29</v>
      </c>
      <c r="J198" s="83">
        <f>IF(IF(H198="",0,H198)=0,0,(IF(H198&gt;0,IF(I198&gt;H198,0,H198-I198),IF(I198&gt;H198,H198-I198,0))))</f>
        <v>184361.65</v>
      </c>
      <c r="K198" s="119" t="str">
        <f t="shared" si="5"/>
        <v>80305030501229233244</v>
      </c>
      <c r="L198" s="84" t="str">
        <f>C198&amp;D198&amp;E198&amp;F198&amp;G198</f>
        <v>80305030501229233244</v>
      </c>
    </row>
    <row r="199" spans="1:12" ht="22.5">
      <c r="A199" s="100" t="s">
        <v>300</v>
      </c>
      <c r="B199" s="101" t="s">
        <v>7</v>
      </c>
      <c r="C199" s="102" t="s">
        <v>113</v>
      </c>
      <c r="D199" s="125" t="s">
        <v>249</v>
      </c>
      <c r="E199" s="189" t="s">
        <v>302</v>
      </c>
      <c r="F199" s="190"/>
      <c r="G199" s="130" t="s">
        <v>72</v>
      </c>
      <c r="H199" s="97">
        <v>20000</v>
      </c>
      <c r="I199" s="103">
        <v>1252.42</v>
      </c>
      <c r="J199" s="104">
        <v>18747.58</v>
      </c>
      <c r="K199" s="119" t="str">
        <f t="shared" si="5"/>
        <v>80305030501229235000</v>
      </c>
      <c r="L199" s="107" t="s">
        <v>301</v>
      </c>
    </row>
    <row r="200" spans="1:12" ht="22.5">
      <c r="A200" s="100" t="s">
        <v>151</v>
      </c>
      <c r="B200" s="101" t="s">
        <v>7</v>
      </c>
      <c r="C200" s="102" t="s">
        <v>113</v>
      </c>
      <c r="D200" s="125" t="s">
        <v>249</v>
      </c>
      <c r="E200" s="189" t="s">
        <v>302</v>
      </c>
      <c r="F200" s="190"/>
      <c r="G200" s="130" t="s">
        <v>7</v>
      </c>
      <c r="H200" s="97">
        <v>20000</v>
      </c>
      <c r="I200" s="103">
        <v>1252.42</v>
      </c>
      <c r="J200" s="104">
        <v>18747.58</v>
      </c>
      <c r="K200" s="119" t="str">
        <f t="shared" si="5"/>
        <v>80305030501229235200</v>
      </c>
      <c r="L200" s="107" t="s">
        <v>303</v>
      </c>
    </row>
    <row r="201" spans="1:12" ht="22.5">
      <c r="A201" s="100" t="s">
        <v>153</v>
      </c>
      <c r="B201" s="101" t="s">
        <v>7</v>
      </c>
      <c r="C201" s="102" t="s">
        <v>113</v>
      </c>
      <c r="D201" s="125" t="s">
        <v>249</v>
      </c>
      <c r="E201" s="189" t="s">
        <v>302</v>
      </c>
      <c r="F201" s="190"/>
      <c r="G201" s="130" t="s">
        <v>155</v>
      </c>
      <c r="H201" s="97">
        <v>20000</v>
      </c>
      <c r="I201" s="103">
        <v>1252.42</v>
      </c>
      <c r="J201" s="104">
        <v>18747.58</v>
      </c>
      <c r="K201" s="119" t="str">
        <f t="shared" si="5"/>
        <v>80305030501229235240</v>
      </c>
      <c r="L201" s="107" t="s">
        <v>304</v>
      </c>
    </row>
    <row r="202" spans="1:12" s="85" customFormat="1" ht="12.75">
      <c r="A202" s="80" t="s">
        <v>156</v>
      </c>
      <c r="B202" s="79" t="s">
        <v>7</v>
      </c>
      <c r="C202" s="122" t="s">
        <v>113</v>
      </c>
      <c r="D202" s="126" t="s">
        <v>249</v>
      </c>
      <c r="E202" s="203" t="s">
        <v>302</v>
      </c>
      <c r="F202" s="204"/>
      <c r="G202" s="123" t="s">
        <v>157</v>
      </c>
      <c r="H202" s="81">
        <v>20000</v>
      </c>
      <c r="I202" s="82">
        <v>1252.42</v>
      </c>
      <c r="J202" s="83">
        <f>IF(IF(H202="",0,H202)=0,0,(IF(H202&gt;0,IF(I202&gt;H202,0,H202-I202),IF(I202&gt;H202,H202-I202,0))))</f>
        <v>18747.58</v>
      </c>
      <c r="K202" s="119" t="str">
        <f t="shared" si="5"/>
        <v>80305030501229235244</v>
      </c>
      <c r="L202" s="84" t="str">
        <f>C202&amp;D202&amp;E202&amp;F202&amp;G202</f>
        <v>80305030501229235244</v>
      </c>
    </row>
    <row r="203" spans="1:12" ht="12.75">
      <c r="A203" s="100" t="s">
        <v>305</v>
      </c>
      <c r="B203" s="101" t="s">
        <v>7</v>
      </c>
      <c r="C203" s="102" t="s">
        <v>113</v>
      </c>
      <c r="D203" s="125" t="s">
        <v>249</v>
      </c>
      <c r="E203" s="189" t="s">
        <v>307</v>
      </c>
      <c r="F203" s="190"/>
      <c r="G203" s="130" t="s">
        <v>72</v>
      </c>
      <c r="H203" s="97">
        <v>98000</v>
      </c>
      <c r="I203" s="103">
        <v>97915</v>
      </c>
      <c r="J203" s="104">
        <v>85</v>
      </c>
      <c r="K203" s="119" t="str">
        <f t="shared" si="5"/>
        <v>80305030502129230000</v>
      </c>
      <c r="L203" s="107" t="s">
        <v>306</v>
      </c>
    </row>
    <row r="204" spans="1:12" ht="22.5">
      <c r="A204" s="100" t="s">
        <v>151</v>
      </c>
      <c r="B204" s="101" t="s">
        <v>7</v>
      </c>
      <c r="C204" s="102" t="s">
        <v>113</v>
      </c>
      <c r="D204" s="125" t="s">
        <v>249</v>
      </c>
      <c r="E204" s="189" t="s">
        <v>307</v>
      </c>
      <c r="F204" s="190"/>
      <c r="G204" s="130" t="s">
        <v>7</v>
      </c>
      <c r="H204" s="97">
        <v>98000</v>
      </c>
      <c r="I204" s="103">
        <v>97915</v>
      </c>
      <c r="J204" s="104">
        <v>85</v>
      </c>
      <c r="K204" s="119" t="str">
        <f t="shared" si="5"/>
        <v>80305030502129230200</v>
      </c>
      <c r="L204" s="107" t="s">
        <v>308</v>
      </c>
    </row>
    <row r="205" spans="1:12" ht="22.5">
      <c r="A205" s="100" t="s">
        <v>153</v>
      </c>
      <c r="B205" s="101" t="s">
        <v>7</v>
      </c>
      <c r="C205" s="102" t="s">
        <v>113</v>
      </c>
      <c r="D205" s="125" t="s">
        <v>249</v>
      </c>
      <c r="E205" s="189" t="s">
        <v>307</v>
      </c>
      <c r="F205" s="190"/>
      <c r="G205" s="130" t="s">
        <v>155</v>
      </c>
      <c r="H205" s="97">
        <v>98000</v>
      </c>
      <c r="I205" s="103">
        <v>97915</v>
      </c>
      <c r="J205" s="104">
        <v>85</v>
      </c>
      <c r="K205" s="119" t="str">
        <f t="shared" si="5"/>
        <v>80305030502129230240</v>
      </c>
      <c r="L205" s="107" t="s">
        <v>309</v>
      </c>
    </row>
    <row r="206" spans="1:12" s="85" customFormat="1" ht="12.75">
      <c r="A206" s="80" t="s">
        <v>156</v>
      </c>
      <c r="B206" s="79" t="s">
        <v>7</v>
      </c>
      <c r="C206" s="122" t="s">
        <v>113</v>
      </c>
      <c r="D206" s="126" t="s">
        <v>249</v>
      </c>
      <c r="E206" s="203" t="s">
        <v>307</v>
      </c>
      <c r="F206" s="204"/>
      <c r="G206" s="123" t="s">
        <v>157</v>
      </c>
      <c r="H206" s="81">
        <v>98000</v>
      </c>
      <c r="I206" s="82">
        <v>97915</v>
      </c>
      <c r="J206" s="83">
        <f>IF(IF(H206="",0,H206)=0,0,(IF(H206&gt;0,IF(I206&gt;H206,0,H206-I206),IF(I206&gt;H206,H206-I206,0))))</f>
        <v>85</v>
      </c>
      <c r="K206" s="119" t="str">
        <f t="shared" si="5"/>
        <v>80305030502129230244</v>
      </c>
      <c r="L206" s="84" t="str">
        <f>C206&amp;D206&amp;E206&amp;F206&amp;G206</f>
        <v>80305030502129230244</v>
      </c>
    </row>
    <row r="207" spans="1:12" ht="22.5">
      <c r="A207" s="100" t="s">
        <v>310</v>
      </c>
      <c r="B207" s="101" t="s">
        <v>7</v>
      </c>
      <c r="C207" s="102" t="s">
        <v>113</v>
      </c>
      <c r="D207" s="125" t="s">
        <v>249</v>
      </c>
      <c r="E207" s="189" t="s">
        <v>312</v>
      </c>
      <c r="F207" s="190"/>
      <c r="G207" s="130" t="s">
        <v>72</v>
      </c>
      <c r="H207" s="97">
        <v>120000</v>
      </c>
      <c r="I207" s="103">
        <v>120000</v>
      </c>
      <c r="J207" s="104">
        <v>0</v>
      </c>
      <c r="K207" s="119" t="str">
        <f t="shared" si="5"/>
        <v>80305030503129233000</v>
      </c>
      <c r="L207" s="107" t="s">
        <v>311</v>
      </c>
    </row>
    <row r="208" spans="1:12" ht="22.5">
      <c r="A208" s="100" t="s">
        <v>151</v>
      </c>
      <c r="B208" s="101" t="s">
        <v>7</v>
      </c>
      <c r="C208" s="102" t="s">
        <v>113</v>
      </c>
      <c r="D208" s="125" t="s">
        <v>249</v>
      </c>
      <c r="E208" s="189" t="s">
        <v>312</v>
      </c>
      <c r="F208" s="190"/>
      <c r="G208" s="130" t="s">
        <v>7</v>
      </c>
      <c r="H208" s="97">
        <v>120000</v>
      </c>
      <c r="I208" s="103">
        <v>120000</v>
      </c>
      <c r="J208" s="104">
        <v>0</v>
      </c>
      <c r="K208" s="119" t="str">
        <f aca="true" t="shared" si="6" ref="K208:K237">C208&amp;D208&amp;E208&amp;F208&amp;G208</f>
        <v>80305030503129233200</v>
      </c>
      <c r="L208" s="107" t="s">
        <v>313</v>
      </c>
    </row>
    <row r="209" spans="1:12" ht="22.5">
      <c r="A209" s="100" t="s">
        <v>153</v>
      </c>
      <c r="B209" s="101" t="s">
        <v>7</v>
      </c>
      <c r="C209" s="102" t="s">
        <v>113</v>
      </c>
      <c r="D209" s="125" t="s">
        <v>249</v>
      </c>
      <c r="E209" s="189" t="s">
        <v>312</v>
      </c>
      <c r="F209" s="190"/>
      <c r="G209" s="130" t="s">
        <v>155</v>
      </c>
      <c r="H209" s="97">
        <v>120000</v>
      </c>
      <c r="I209" s="103">
        <v>120000</v>
      </c>
      <c r="J209" s="104">
        <v>0</v>
      </c>
      <c r="K209" s="119" t="str">
        <f t="shared" si="6"/>
        <v>80305030503129233240</v>
      </c>
      <c r="L209" s="107" t="s">
        <v>314</v>
      </c>
    </row>
    <row r="210" spans="1:12" s="85" customFormat="1" ht="12.75">
      <c r="A210" s="80" t="s">
        <v>156</v>
      </c>
      <c r="B210" s="79" t="s">
        <v>7</v>
      </c>
      <c r="C210" s="122" t="s">
        <v>113</v>
      </c>
      <c r="D210" s="126" t="s">
        <v>249</v>
      </c>
      <c r="E210" s="203" t="s">
        <v>312</v>
      </c>
      <c r="F210" s="204"/>
      <c r="G210" s="123" t="s">
        <v>157</v>
      </c>
      <c r="H210" s="81">
        <v>120000</v>
      </c>
      <c r="I210" s="82">
        <v>120000</v>
      </c>
      <c r="J210" s="83">
        <f>IF(IF(H210="",0,H210)=0,0,(IF(H210&gt;0,IF(I210&gt;H210,0,H210-I210),IF(I210&gt;H210,H210-I210,0))))</f>
        <v>0</v>
      </c>
      <c r="K210" s="119" t="str">
        <f t="shared" si="6"/>
        <v>80305030503129233244</v>
      </c>
      <c r="L210" s="84" t="str">
        <f>C210&amp;D210&amp;E210&amp;F210&amp;G210</f>
        <v>80305030503129233244</v>
      </c>
    </row>
    <row r="211" spans="1:12" ht="12.75">
      <c r="A211" s="100" t="s">
        <v>315</v>
      </c>
      <c r="B211" s="101" t="s">
        <v>7</v>
      </c>
      <c r="C211" s="102" t="s">
        <v>113</v>
      </c>
      <c r="D211" s="125" t="s">
        <v>249</v>
      </c>
      <c r="E211" s="189" t="s">
        <v>317</v>
      </c>
      <c r="F211" s="190"/>
      <c r="G211" s="130" t="s">
        <v>72</v>
      </c>
      <c r="H211" s="97">
        <v>700000</v>
      </c>
      <c r="I211" s="103">
        <v>700000</v>
      </c>
      <c r="J211" s="104">
        <v>0</v>
      </c>
      <c r="K211" s="119" t="str">
        <f t="shared" si="6"/>
        <v>80305030503175260000</v>
      </c>
      <c r="L211" s="107" t="s">
        <v>316</v>
      </c>
    </row>
    <row r="212" spans="1:12" ht="22.5">
      <c r="A212" s="100" t="s">
        <v>151</v>
      </c>
      <c r="B212" s="101" t="s">
        <v>7</v>
      </c>
      <c r="C212" s="102" t="s">
        <v>113</v>
      </c>
      <c r="D212" s="125" t="s">
        <v>249</v>
      </c>
      <c r="E212" s="189" t="s">
        <v>317</v>
      </c>
      <c r="F212" s="190"/>
      <c r="G212" s="130" t="s">
        <v>7</v>
      </c>
      <c r="H212" s="97">
        <v>700000</v>
      </c>
      <c r="I212" s="103">
        <v>700000</v>
      </c>
      <c r="J212" s="104">
        <v>0</v>
      </c>
      <c r="K212" s="119" t="str">
        <f t="shared" si="6"/>
        <v>80305030503175260200</v>
      </c>
      <c r="L212" s="107" t="s">
        <v>318</v>
      </c>
    </row>
    <row r="213" spans="1:12" ht="22.5">
      <c r="A213" s="100" t="s">
        <v>153</v>
      </c>
      <c r="B213" s="101" t="s">
        <v>7</v>
      </c>
      <c r="C213" s="102" t="s">
        <v>113</v>
      </c>
      <c r="D213" s="125" t="s">
        <v>249</v>
      </c>
      <c r="E213" s="189" t="s">
        <v>317</v>
      </c>
      <c r="F213" s="190"/>
      <c r="G213" s="130" t="s">
        <v>155</v>
      </c>
      <c r="H213" s="97">
        <v>700000</v>
      </c>
      <c r="I213" s="103">
        <v>700000</v>
      </c>
      <c r="J213" s="104">
        <v>0</v>
      </c>
      <c r="K213" s="119" t="str">
        <f t="shared" si="6"/>
        <v>80305030503175260240</v>
      </c>
      <c r="L213" s="107" t="s">
        <v>319</v>
      </c>
    </row>
    <row r="214" spans="1:12" s="85" customFormat="1" ht="12.75">
      <c r="A214" s="80" t="s">
        <v>156</v>
      </c>
      <c r="B214" s="79" t="s">
        <v>7</v>
      </c>
      <c r="C214" s="122" t="s">
        <v>113</v>
      </c>
      <c r="D214" s="126" t="s">
        <v>249</v>
      </c>
      <c r="E214" s="203" t="s">
        <v>317</v>
      </c>
      <c r="F214" s="204"/>
      <c r="G214" s="123" t="s">
        <v>157</v>
      </c>
      <c r="H214" s="81">
        <v>700000</v>
      </c>
      <c r="I214" s="82">
        <v>700000</v>
      </c>
      <c r="J214" s="83">
        <f>IF(IF(H214="",0,H214)=0,0,(IF(H214&gt;0,IF(I214&gt;H214,0,H214-I214),IF(I214&gt;H214,H214-I214,0))))</f>
        <v>0</v>
      </c>
      <c r="K214" s="119" t="str">
        <f t="shared" si="6"/>
        <v>80305030503175260244</v>
      </c>
      <c r="L214" s="84" t="str">
        <f>C214&amp;D214&amp;E214&amp;F214&amp;G214</f>
        <v>80305030503175260244</v>
      </c>
    </row>
    <row r="215" spans="1:12" ht="22.5">
      <c r="A215" s="100" t="s">
        <v>320</v>
      </c>
      <c r="B215" s="101" t="s">
        <v>7</v>
      </c>
      <c r="C215" s="102" t="s">
        <v>113</v>
      </c>
      <c r="D215" s="125" t="s">
        <v>249</v>
      </c>
      <c r="E215" s="189" t="s">
        <v>322</v>
      </c>
      <c r="F215" s="190"/>
      <c r="G215" s="130" t="s">
        <v>72</v>
      </c>
      <c r="H215" s="97">
        <v>90000</v>
      </c>
      <c r="I215" s="103">
        <v>90000</v>
      </c>
      <c r="J215" s="104">
        <v>0</v>
      </c>
      <c r="K215" s="119" t="str">
        <f t="shared" si="6"/>
        <v>803050305031S5260000</v>
      </c>
      <c r="L215" s="107" t="s">
        <v>321</v>
      </c>
    </row>
    <row r="216" spans="1:12" ht="22.5">
      <c r="A216" s="100" t="s">
        <v>151</v>
      </c>
      <c r="B216" s="101" t="s">
        <v>7</v>
      </c>
      <c r="C216" s="102" t="s">
        <v>113</v>
      </c>
      <c r="D216" s="125" t="s">
        <v>249</v>
      </c>
      <c r="E216" s="189" t="s">
        <v>322</v>
      </c>
      <c r="F216" s="190"/>
      <c r="G216" s="130" t="s">
        <v>7</v>
      </c>
      <c r="H216" s="97">
        <v>90000</v>
      </c>
      <c r="I216" s="103">
        <v>90000</v>
      </c>
      <c r="J216" s="104">
        <v>0</v>
      </c>
      <c r="K216" s="119" t="str">
        <f t="shared" si="6"/>
        <v>803050305031S5260200</v>
      </c>
      <c r="L216" s="107" t="s">
        <v>323</v>
      </c>
    </row>
    <row r="217" spans="1:12" ht="22.5">
      <c r="A217" s="100" t="s">
        <v>153</v>
      </c>
      <c r="B217" s="101" t="s">
        <v>7</v>
      </c>
      <c r="C217" s="102" t="s">
        <v>113</v>
      </c>
      <c r="D217" s="125" t="s">
        <v>249</v>
      </c>
      <c r="E217" s="189" t="s">
        <v>322</v>
      </c>
      <c r="F217" s="190"/>
      <c r="G217" s="130" t="s">
        <v>155</v>
      </c>
      <c r="H217" s="97">
        <v>90000</v>
      </c>
      <c r="I217" s="103">
        <v>90000</v>
      </c>
      <c r="J217" s="104">
        <v>0</v>
      </c>
      <c r="K217" s="119" t="str">
        <f t="shared" si="6"/>
        <v>803050305031S5260240</v>
      </c>
      <c r="L217" s="107" t="s">
        <v>324</v>
      </c>
    </row>
    <row r="218" spans="1:12" s="85" customFormat="1" ht="12.75">
      <c r="A218" s="80" t="s">
        <v>156</v>
      </c>
      <c r="B218" s="79" t="s">
        <v>7</v>
      </c>
      <c r="C218" s="122" t="s">
        <v>113</v>
      </c>
      <c r="D218" s="126" t="s">
        <v>249</v>
      </c>
      <c r="E218" s="203" t="s">
        <v>322</v>
      </c>
      <c r="F218" s="204"/>
      <c r="G218" s="123" t="s">
        <v>157</v>
      </c>
      <c r="H218" s="81">
        <v>90000</v>
      </c>
      <c r="I218" s="82">
        <v>90000</v>
      </c>
      <c r="J218" s="83">
        <f>IF(IF(H218="",0,H218)=0,0,(IF(H218&gt;0,IF(I218&gt;H218,0,H218-I218),IF(I218&gt;H218,H218-I218,0))))</f>
        <v>0</v>
      </c>
      <c r="K218" s="119" t="str">
        <f t="shared" si="6"/>
        <v>803050305031S5260244</v>
      </c>
      <c r="L218" s="84" t="str">
        <f>C218&amp;D218&amp;E218&amp;F218&amp;G218</f>
        <v>803050305031S5260244</v>
      </c>
    </row>
    <row r="219" spans="1:12" ht="12.75">
      <c r="A219" s="100" t="s">
        <v>325</v>
      </c>
      <c r="B219" s="101" t="s">
        <v>7</v>
      </c>
      <c r="C219" s="102" t="s">
        <v>113</v>
      </c>
      <c r="D219" s="125" t="s">
        <v>249</v>
      </c>
      <c r="E219" s="189" t="s">
        <v>327</v>
      </c>
      <c r="F219" s="190"/>
      <c r="G219" s="130" t="s">
        <v>72</v>
      </c>
      <c r="H219" s="97">
        <v>162453.06</v>
      </c>
      <c r="I219" s="103">
        <v>124608</v>
      </c>
      <c r="J219" s="104">
        <v>37845.06</v>
      </c>
      <c r="K219" s="119" t="str">
        <f t="shared" si="6"/>
        <v>80305030504172090000</v>
      </c>
      <c r="L219" s="107" t="s">
        <v>326</v>
      </c>
    </row>
    <row r="220" spans="1:12" ht="22.5">
      <c r="A220" s="100" t="s">
        <v>151</v>
      </c>
      <c r="B220" s="101" t="s">
        <v>7</v>
      </c>
      <c r="C220" s="102" t="s">
        <v>113</v>
      </c>
      <c r="D220" s="125" t="s">
        <v>249</v>
      </c>
      <c r="E220" s="189" t="s">
        <v>327</v>
      </c>
      <c r="F220" s="190"/>
      <c r="G220" s="130" t="s">
        <v>7</v>
      </c>
      <c r="H220" s="97">
        <v>162453.06</v>
      </c>
      <c r="I220" s="103">
        <v>124608</v>
      </c>
      <c r="J220" s="104">
        <v>37845.06</v>
      </c>
      <c r="K220" s="119" t="str">
        <f t="shared" si="6"/>
        <v>80305030504172090200</v>
      </c>
      <c r="L220" s="107" t="s">
        <v>328</v>
      </c>
    </row>
    <row r="221" spans="1:12" ht="22.5">
      <c r="A221" s="100" t="s">
        <v>153</v>
      </c>
      <c r="B221" s="101" t="s">
        <v>7</v>
      </c>
      <c r="C221" s="102" t="s">
        <v>113</v>
      </c>
      <c r="D221" s="125" t="s">
        <v>249</v>
      </c>
      <c r="E221" s="189" t="s">
        <v>327</v>
      </c>
      <c r="F221" s="190"/>
      <c r="G221" s="130" t="s">
        <v>155</v>
      </c>
      <c r="H221" s="97">
        <v>162453.06</v>
      </c>
      <c r="I221" s="103">
        <v>124608</v>
      </c>
      <c r="J221" s="104">
        <v>37845.06</v>
      </c>
      <c r="K221" s="119" t="str">
        <f t="shared" si="6"/>
        <v>80305030504172090240</v>
      </c>
      <c r="L221" s="107" t="s">
        <v>329</v>
      </c>
    </row>
    <row r="222" spans="1:12" s="85" customFormat="1" ht="12.75">
      <c r="A222" s="80" t="s">
        <v>156</v>
      </c>
      <c r="B222" s="79" t="s">
        <v>7</v>
      </c>
      <c r="C222" s="122" t="s">
        <v>113</v>
      </c>
      <c r="D222" s="126" t="s">
        <v>249</v>
      </c>
      <c r="E222" s="203" t="s">
        <v>327</v>
      </c>
      <c r="F222" s="204"/>
      <c r="G222" s="123" t="s">
        <v>157</v>
      </c>
      <c r="H222" s="81">
        <v>162453.06</v>
      </c>
      <c r="I222" s="82">
        <v>124608</v>
      </c>
      <c r="J222" s="83">
        <f>IF(IF(H222="",0,H222)=0,0,(IF(H222&gt;0,IF(I222&gt;H222,0,H222-I222),IF(I222&gt;H222,H222-I222,0))))</f>
        <v>37845.06</v>
      </c>
      <c r="K222" s="119" t="str">
        <f t="shared" si="6"/>
        <v>80305030504172090244</v>
      </c>
      <c r="L222" s="84" t="str">
        <f>C222&amp;D222&amp;E222&amp;F222&amp;G222</f>
        <v>80305030504172090244</v>
      </c>
    </row>
    <row r="223" spans="1:12" ht="12.75">
      <c r="A223" s="100" t="s">
        <v>330</v>
      </c>
      <c r="B223" s="101" t="s">
        <v>7</v>
      </c>
      <c r="C223" s="102" t="s">
        <v>113</v>
      </c>
      <c r="D223" s="125" t="s">
        <v>249</v>
      </c>
      <c r="E223" s="189" t="s">
        <v>332</v>
      </c>
      <c r="F223" s="190"/>
      <c r="G223" s="130" t="s">
        <v>72</v>
      </c>
      <c r="H223" s="97">
        <v>20000</v>
      </c>
      <c r="I223" s="103">
        <v>19392</v>
      </c>
      <c r="J223" s="104">
        <v>608</v>
      </c>
      <c r="K223" s="119" t="str">
        <f t="shared" si="6"/>
        <v>803050305041S2090000</v>
      </c>
      <c r="L223" s="107" t="s">
        <v>331</v>
      </c>
    </row>
    <row r="224" spans="1:12" ht="22.5">
      <c r="A224" s="100" t="s">
        <v>151</v>
      </c>
      <c r="B224" s="101" t="s">
        <v>7</v>
      </c>
      <c r="C224" s="102" t="s">
        <v>113</v>
      </c>
      <c r="D224" s="125" t="s">
        <v>249</v>
      </c>
      <c r="E224" s="189" t="s">
        <v>332</v>
      </c>
      <c r="F224" s="190"/>
      <c r="G224" s="130" t="s">
        <v>7</v>
      </c>
      <c r="H224" s="97">
        <v>20000</v>
      </c>
      <c r="I224" s="103">
        <v>19392</v>
      </c>
      <c r="J224" s="104">
        <v>608</v>
      </c>
      <c r="K224" s="119" t="str">
        <f t="shared" si="6"/>
        <v>803050305041S2090200</v>
      </c>
      <c r="L224" s="107" t="s">
        <v>333</v>
      </c>
    </row>
    <row r="225" spans="1:12" ht="22.5">
      <c r="A225" s="100" t="s">
        <v>153</v>
      </c>
      <c r="B225" s="101" t="s">
        <v>7</v>
      </c>
      <c r="C225" s="102" t="s">
        <v>113</v>
      </c>
      <c r="D225" s="125" t="s">
        <v>249</v>
      </c>
      <c r="E225" s="189" t="s">
        <v>332</v>
      </c>
      <c r="F225" s="190"/>
      <c r="G225" s="130" t="s">
        <v>155</v>
      </c>
      <c r="H225" s="97">
        <v>20000</v>
      </c>
      <c r="I225" s="103">
        <v>19392</v>
      </c>
      <c r="J225" s="104">
        <v>608</v>
      </c>
      <c r="K225" s="119" t="str">
        <f t="shared" si="6"/>
        <v>803050305041S2090240</v>
      </c>
      <c r="L225" s="107" t="s">
        <v>334</v>
      </c>
    </row>
    <row r="226" spans="1:12" s="85" customFormat="1" ht="12.75">
      <c r="A226" s="80" t="s">
        <v>156</v>
      </c>
      <c r="B226" s="79" t="s">
        <v>7</v>
      </c>
      <c r="C226" s="122" t="s">
        <v>113</v>
      </c>
      <c r="D226" s="126" t="s">
        <v>249</v>
      </c>
      <c r="E226" s="203" t="s">
        <v>332</v>
      </c>
      <c r="F226" s="204"/>
      <c r="G226" s="123" t="s">
        <v>157</v>
      </c>
      <c r="H226" s="81">
        <v>20000</v>
      </c>
      <c r="I226" s="82">
        <v>19392</v>
      </c>
      <c r="J226" s="83">
        <f>IF(IF(H226="",0,H226)=0,0,(IF(H226&gt;0,IF(I226&gt;H226,0,H226-I226),IF(I226&gt;H226,H226-I226,0))))</f>
        <v>608</v>
      </c>
      <c r="K226" s="119" t="str">
        <f t="shared" si="6"/>
        <v>803050305041S2090244</v>
      </c>
      <c r="L226" s="84" t="str">
        <f>C226&amp;D226&amp;E226&amp;F226&amp;G226</f>
        <v>803050305041S2090244</v>
      </c>
    </row>
    <row r="227" spans="1:12" ht="12.75">
      <c r="A227" s="100" t="s">
        <v>335</v>
      </c>
      <c r="B227" s="101" t="s">
        <v>7</v>
      </c>
      <c r="C227" s="102" t="s">
        <v>113</v>
      </c>
      <c r="D227" s="125" t="s">
        <v>337</v>
      </c>
      <c r="E227" s="189" t="s">
        <v>115</v>
      </c>
      <c r="F227" s="190"/>
      <c r="G227" s="130" t="s">
        <v>72</v>
      </c>
      <c r="H227" s="97">
        <v>19000</v>
      </c>
      <c r="I227" s="103">
        <v>14500</v>
      </c>
      <c r="J227" s="104">
        <v>4500</v>
      </c>
      <c r="K227" s="119" t="str">
        <f t="shared" si="6"/>
        <v>80308000000000000000</v>
      </c>
      <c r="L227" s="107" t="s">
        <v>336</v>
      </c>
    </row>
    <row r="228" spans="1:12" ht="12.75">
      <c r="A228" s="100" t="s">
        <v>338</v>
      </c>
      <c r="B228" s="101" t="s">
        <v>7</v>
      </c>
      <c r="C228" s="102" t="s">
        <v>113</v>
      </c>
      <c r="D228" s="125" t="s">
        <v>340</v>
      </c>
      <c r="E228" s="189" t="s">
        <v>115</v>
      </c>
      <c r="F228" s="190"/>
      <c r="G228" s="130" t="s">
        <v>72</v>
      </c>
      <c r="H228" s="97">
        <v>19000</v>
      </c>
      <c r="I228" s="103">
        <v>14500</v>
      </c>
      <c r="J228" s="104">
        <v>4500</v>
      </c>
      <c r="K228" s="119" t="str">
        <f t="shared" si="6"/>
        <v>80308010000000000000</v>
      </c>
      <c r="L228" s="107" t="s">
        <v>339</v>
      </c>
    </row>
    <row r="229" spans="1:12" ht="12.75">
      <c r="A229" s="100" t="s">
        <v>341</v>
      </c>
      <c r="B229" s="101" t="s">
        <v>7</v>
      </c>
      <c r="C229" s="102" t="s">
        <v>113</v>
      </c>
      <c r="D229" s="125" t="s">
        <v>340</v>
      </c>
      <c r="E229" s="189" t="s">
        <v>343</v>
      </c>
      <c r="F229" s="190"/>
      <c r="G229" s="130" t="s">
        <v>72</v>
      </c>
      <c r="H229" s="97">
        <v>19000</v>
      </c>
      <c r="I229" s="103">
        <v>14500</v>
      </c>
      <c r="J229" s="104">
        <v>4500</v>
      </c>
      <c r="K229" s="119" t="str">
        <f t="shared" si="6"/>
        <v>80308019990029410000</v>
      </c>
      <c r="L229" s="107" t="s">
        <v>342</v>
      </c>
    </row>
    <row r="230" spans="1:12" ht="22.5">
      <c r="A230" s="100" t="s">
        <v>151</v>
      </c>
      <c r="B230" s="101" t="s">
        <v>7</v>
      </c>
      <c r="C230" s="102" t="s">
        <v>113</v>
      </c>
      <c r="D230" s="125" t="s">
        <v>340</v>
      </c>
      <c r="E230" s="189" t="s">
        <v>343</v>
      </c>
      <c r="F230" s="190"/>
      <c r="G230" s="130" t="s">
        <v>7</v>
      </c>
      <c r="H230" s="97">
        <v>19000</v>
      </c>
      <c r="I230" s="103">
        <v>14500</v>
      </c>
      <c r="J230" s="104">
        <v>4500</v>
      </c>
      <c r="K230" s="119" t="str">
        <f t="shared" si="6"/>
        <v>80308019990029410200</v>
      </c>
      <c r="L230" s="107" t="s">
        <v>344</v>
      </c>
    </row>
    <row r="231" spans="1:12" ht="22.5">
      <c r="A231" s="100" t="s">
        <v>153</v>
      </c>
      <c r="B231" s="101" t="s">
        <v>7</v>
      </c>
      <c r="C231" s="102" t="s">
        <v>113</v>
      </c>
      <c r="D231" s="125" t="s">
        <v>340</v>
      </c>
      <c r="E231" s="189" t="s">
        <v>343</v>
      </c>
      <c r="F231" s="190"/>
      <c r="G231" s="130" t="s">
        <v>155</v>
      </c>
      <c r="H231" s="97">
        <v>19000</v>
      </c>
      <c r="I231" s="103">
        <v>14500</v>
      </c>
      <c r="J231" s="104">
        <v>4500</v>
      </c>
      <c r="K231" s="119" t="str">
        <f t="shared" si="6"/>
        <v>80308019990029410240</v>
      </c>
      <c r="L231" s="107" t="s">
        <v>345</v>
      </c>
    </row>
    <row r="232" spans="1:12" s="85" customFormat="1" ht="12.75">
      <c r="A232" s="80" t="s">
        <v>156</v>
      </c>
      <c r="B232" s="79" t="s">
        <v>7</v>
      </c>
      <c r="C232" s="122" t="s">
        <v>113</v>
      </c>
      <c r="D232" s="126" t="s">
        <v>340</v>
      </c>
      <c r="E232" s="203" t="s">
        <v>343</v>
      </c>
      <c r="F232" s="204"/>
      <c r="G232" s="123" t="s">
        <v>157</v>
      </c>
      <c r="H232" s="81">
        <v>19000</v>
      </c>
      <c r="I232" s="82">
        <v>14500</v>
      </c>
      <c r="J232" s="83">
        <f>IF(IF(H232="",0,H232)=0,0,(IF(H232&gt;0,IF(I232&gt;H232,0,H232-I232),IF(I232&gt;H232,H232-I232,0))))</f>
        <v>4500</v>
      </c>
      <c r="K232" s="119" t="str">
        <f t="shared" si="6"/>
        <v>80308019990029410244</v>
      </c>
      <c r="L232" s="84" t="str">
        <f>C232&amp;D232&amp;E232&amp;F232&amp;G232</f>
        <v>80308019990029410244</v>
      </c>
    </row>
    <row r="233" spans="1:12" ht="22.5">
      <c r="A233" s="100" t="s">
        <v>346</v>
      </c>
      <c r="B233" s="101" t="s">
        <v>7</v>
      </c>
      <c r="C233" s="102" t="s">
        <v>113</v>
      </c>
      <c r="D233" s="125" t="s">
        <v>348</v>
      </c>
      <c r="E233" s="189" t="s">
        <v>115</v>
      </c>
      <c r="F233" s="190"/>
      <c r="G233" s="130" t="s">
        <v>72</v>
      </c>
      <c r="H233" s="97">
        <v>4000</v>
      </c>
      <c r="I233" s="103">
        <v>775.81</v>
      </c>
      <c r="J233" s="104">
        <v>3224.19</v>
      </c>
      <c r="K233" s="119" t="str">
        <f t="shared" si="6"/>
        <v>80313000000000000000</v>
      </c>
      <c r="L233" s="107" t="s">
        <v>347</v>
      </c>
    </row>
    <row r="234" spans="1:12" ht="22.5">
      <c r="A234" s="100" t="s">
        <v>349</v>
      </c>
      <c r="B234" s="101" t="s">
        <v>7</v>
      </c>
      <c r="C234" s="102" t="s">
        <v>113</v>
      </c>
      <c r="D234" s="125" t="s">
        <v>351</v>
      </c>
      <c r="E234" s="189" t="s">
        <v>115</v>
      </c>
      <c r="F234" s="190"/>
      <c r="G234" s="130" t="s">
        <v>72</v>
      </c>
      <c r="H234" s="97">
        <v>4000</v>
      </c>
      <c r="I234" s="103">
        <v>775.81</v>
      </c>
      <c r="J234" s="104">
        <v>3224.19</v>
      </c>
      <c r="K234" s="119" t="str">
        <f t="shared" si="6"/>
        <v>80313010000000000000</v>
      </c>
      <c r="L234" s="107" t="s">
        <v>350</v>
      </c>
    </row>
    <row r="235" spans="1:12" ht="12.75">
      <c r="A235" s="100" t="s">
        <v>352</v>
      </c>
      <c r="B235" s="101" t="s">
        <v>7</v>
      </c>
      <c r="C235" s="102" t="s">
        <v>113</v>
      </c>
      <c r="D235" s="125" t="s">
        <v>351</v>
      </c>
      <c r="E235" s="189" t="s">
        <v>354</v>
      </c>
      <c r="F235" s="190"/>
      <c r="G235" s="130" t="s">
        <v>72</v>
      </c>
      <c r="H235" s="97">
        <v>4000</v>
      </c>
      <c r="I235" s="103">
        <v>775.81</v>
      </c>
      <c r="J235" s="104">
        <v>3224.19</v>
      </c>
      <c r="K235" s="119" t="str">
        <f t="shared" si="6"/>
        <v>80313019990028900000</v>
      </c>
      <c r="L235" s="107" t="s">
        <v>353</v>
      </c>
    </row>
    <row r="236" spans="1:12" ht="12.75">
      <c r="A236" s="100" t="s">
        <v>355</v>
      </c>
      <c r="B236" s="101" t="s">
        <v>7</v>
      </c>
      <c r="C236" s="102" t="s">
        <v>113</v>
      </c>
      <c r="D236" s="125" t="s">
        <v>351</v>
      </c>
      <c r="E236" s="189" t="s">
        <v>354</v>
      </c>
      <c r="F236" s="190"/>
      <c r="G236" s="130" t="s">
        <v>9</v>
      </c>
      <c r="H236" s="97">
        <v>4000</v>
      </c>
      <c r="I236" s="103">
        <v>775.81</v>
      </c>
      <c r="J236" s="104">
        <v>3224.19</v>
      </c>
      <c r="K236" s="119" t="str">
        <f t="shared" si="6"/>
        <v>80313019990028900700</v>
      </c>
      <c r="L236" s="107" t="s">
        <v>356</v>
      </c>
    </row>
    <row r="237" spans="1:12" s="85" customFormat="1" ht="12.75">
      <c r="A237" s="80" t="s">
        <v>357</v>
      </c>
      <c r="B237" s="79" t="s">
        <v>7</v>
      </c>
      <c r="C237" s="122" t="s">
        <v>113</v>
      </c>
      <c r="D237" s="126" t="s">
        <v>351</v>
      </c>
      <c r="E237" s="203" t="s">
        <v>354</v>
      </c>
      <c r="F237" s="204"/>
      <c r="G237" s="123" t="s">
        <v>358</v>
      </c>
      <c r="H237" s="81">
        <v>4000</v>
      </c>
      <c r="I237" s="82">
        <v>775.81</v>
      </c>
      <c r="J237" s="83">
        <f>IF(IF(H237="",0,H237)=0,0,(IF(H237&gt;0,IF(I237&gt;H237,0,H237-I237),IF(I237&gt;H237,H237-I237,0))))</f>
        <v>3224.19</v>
      </c>
      <c r="K237" s="119" t="str">
        <f t="shared" si="6"/>
        <v>80313019990028900730</v>
      </c>
      <c r="L237" s="84" t="str">
        <f>C237&amp;D237&amp;E237&amp;F237&amp;G237</f>
        <v>80313019990028900730</v>
      </c>
    </row>
    <row r="238" spans="1:11" ht="5.25" customHeight="1" hidden="1" thickBot="1">
      <c r="A238" s="18"/>
      <c r="B238" s="30"/>
      <c r="C238" s="31"/>
      <c r="D238" s="31"/>
      <c r="E238" s="31"/>
      <c r="F238" s="31"/>
      <c r="G238" s="31"/>
      <c r="H238" s="47"/>
      <c r="I238" s="48"/>
      <c r="J238" s="53"/>
      <c r="K238" s="116"/>
    </row>
    <row r="239" spans="1:11" ht="13.5" thickBot="1">
      <c r="A239" s="26"/>
      <c r="B239" s="26"/>
      <c r="C239" s="22"/>
      <c r="D239" s="22"/>
      <c r="E239" s="22"/>
      <c r="F239" s="22"/>
      <c r="G239" s="22"/>
      <c r="H239" s="46"/>
      <c r="I239" s="46"/>
      <c r="J239" s="46"/>
      <c r="K239" s="46"/>
    </row>
    <row r="240" spans="1:10" ht="28.5" customHeight="1" thickBot="1">
      <c r="A240" s="41" t="s">
        <v>18</v>
      </c>
      <c r="B240" s="42">
        <v>450</v>
      </c>
      <c r="C240" s="191" t="s">
        <v>17</v>
      </c>
      <c r="D240" s="192"/>
      <c r="E240" s="192"/>
      <c r="F240" s="192"/>
      <c r="G240" s="193"/>
      <c r="H240" s="54">
        <f>0-H248</f>
        <v>-1541063.52</v>
      </c>
      <c r="I240" s="54">
        <f>I15-I78</f>
        <v>-30230.74</v>
      </c>
      <c r="J240" s="93" t="s">
        <v>17</v>
      </c>
    </row>
    <row r="241" spans="1:10" ht="12.75">
      <c r="A241" s="26"/>
      <c r="B241" s="29"/>
      <c r="C241" s="22"/>
      <c r="D241" s="22"/>
      <c r="E241" s="22"/>
      <c r="F241" s="22"/>
      <c r="G241" s="22"/>
      <c r="H241" s="22"/>
      <c r="I241" s="22"/>
      <c r="J241" s="22"/>
    </row>
    <row r="242" spans="1:11" ht="15">
      <c r="A242" s="188" t="s">
        <v>32</v>
      </c>
      <c r="B242" s="188"/>
      <c r="C242" s="188"/>
      <c r="D242" s="188"/>
      <c r="E242" s="188"/>
      <c r="F242" s="188"/>
      <c r="G242" s="188"/>
      <c r="H242" s="188"/>
      <c r="I242" s="188"/>
      <c r="J242" s="188"/>
      <c r="K242" s="113"/>
    </row>
    <row r="243" spans="1:11" ht="12.75">
      <c r="A243" s="8"/>
      <c r="B243" s="25"/>
      <c r="C243" s="9"/>
      <c r="D243" s="9"/>
      <c r="E243" s="9"/>
      <c r="F243" s="9"/>
      <c r="G243" s="9"/>
      <c r="H243" s="10"/>
      <c r="I243" s="10"/>
      <c r="J243" s="40" t="s">
        <v>27</v>
      </c>
      <c r="K243" s="40"/>
    </row>
    <row r="244" spans="1:11" ht="16.5" customHeight="1">
      <c r="A244" s="162" t="s">
        <v>39</v>
      </c>
      <c r="B244" s="162" t="s">
        <v>40</v>
      </c>
      <c r="C244" s="165" t="s">
        <v>45</v>
      </c>
      <c r="D244" s="166"/>
      <c r="E244" s="166"/>
      <c r="F244" s="166"/>
      <c r="G244" s="167"/>
      <c r="H244" s="162" t="s">
        <v>42</v>
      </c>
      <c r="I244" s="162" t="s">
        <v>23</v>
      </c>
      <c r="J244" s="162" t="s">
        <v>43</v>
      </c>
      <c r="K244" s="114"/>
    </row>
    <row r="245" spans="1:11" ht="16.5" customHeight="1">
      <c r="A245" s="163"/>
      <c r="B245" s="163"/>
      <c r="C245" s="168"/>
      <c r="D245" s="148"/>
      <c r="E245" s="148"/>
      <c r="F245" s="148"/>
      <c r="G245" s="149"/>
      <c r="H245" s="163"/>
      <c r="I245" s="163"/>
      <c r="J245" s="163"/>
      <c r="K245" s="114"/>
    </row>
    <row r="246" spans="1:11" ht="16.5" customHeight="1">
      <c r="A246" s="164"/>
      <c r="B246" s="164"/>
      <c r="C246" s="150"/>
      <c r="D246" s="151"/>
      <c r="E246" s="151"/>
      <c r="F246" s="151"/>
      <c r="G246" s="152"/>
      <c r="H246" s="164"/>
      <c r="I246" s="164"/>
      <c r="J246" s="164"/>
      <c r="K246" s="114"/>
    </row>
    <row r="247" spans="1:11" ht="13.5" thickBot="1">
      <c r="A247" s="70">
        <v>1</v>
      </c>
      <c r="B247" s="12">
        <v>2</v>
      </c>
      <c r="C247" s="169">
        <v>3</v>
      </c>
      <c r="D247" s="170"/>
      <c r="E247" s="170"/>
      <c r="F247" s="170"/>
      <c r="G247" s="171"/>
      <c r="H247" s="13" t="s">
        <v>2</v>
      </c>
      <c r="I247" s="13" t="s">
        <v>25</v>
      </c>
      <c r="J247" s="13" t="s">
        <v>26</v>
      </c>
      <c r="K247" s="115"/>
    </row>
    <row r="248" spans="1:10" ht="12.75" customHeight="1">
      <c r="A248" s="74" t="s">
        <v>33</v>
      </c>
      <c r="B248" s="38" t="s">
        <v>8</v>
      </c>
      <c r="C248" s="172" t="s">
        <v>17</v>
      </c>
      <c r="D248" s="173"/>
      <c r="E248" s="173"/>
      <c r="F248" s="173"/>
      <c r="G248" s="174"/>
      <c r="H248" s="66">
        <f>H250+H260+H265</f>
        <v>1541063.52</v>
      </c>
      <c r="I248" s="66">
        <f>I250+I260+I265</f>
        <v>30230.74</v>
      </c>
      <c r="J248" s="129">
        <f>J250+J260+J265</f>
        <v>1510832.78</v>
      </c>
    </row>
    <row r="249" spans="1:10" ht="12.75" customHeight="1">
      <c r="A249" s="75" t="s">
        <v>11</v>
      </c>
      <c r="B249" s="39"/>
      <c r="C249" s="175"/>
      <c r="D249" s="176"/>
      <c r="E249" s="176"/>
      <c r="F249" s="176"/>
      <c r="G249" s="177"/>
      <c r="H249" s="43"/>
      <c r="I249" s="44"/>
      <c r="J249" s="45"/>
    </row>
    <row r="250" spans="1:10" ht="12.75" customHeight="1">
      <c r="A250" s="74" t="s">
        <v>34</v>
      </c>
      <c r="B250" s="49" t="s">
        <v>12</v>
      </c>
      <c r="C250" s="205" t="s">
        <v>17</v>
      </c>
      <c r="D250" s="206"/>
      <c r="E250" s="206"/>
      <c r="F250" s="206"/>
      <c r="G250" s="207"/>
      <c r="H250" s="52">
        <v>-152000</v>
      </c>
      <c r="I250" s="52">
        <v>-152000</v>
      </c>
      <c r="J250" s="90">
        <v>0</v>
      </c>
    </row>
    <row r="251" spans="1:10" ht="12.75" customHeight="1">
      <c r="A251" s="75" t="s">
        <v>10</v>
      </c>
      <c r="B251" s="50"/>
      <c r="C251" s="154"/>
      <c r="D251" s="155"/>
      <c r="E251" s="155"/>
      <c r="F251" s="155"/>
      <c r="G251" s="156"/>
      <c r="H251" s="62"/>
      <c r="I251" s="63"/>
      <c r="J251" s="64"/>
    </row>
    <row r="252" spans="1:12" ht="22.5">
      <c r="A252" s="100" t="s">
        <v>94</v>
      </c>
      <c r="B252" s="101" t="s">
        <v>12</v>
      </c>
      <c r="C252" s="108" t="s">
        <v>72</v>
      </c>
      <c r="D252" s="178" t="s">
        <v>95</v>
      </c>
      <c r="E252" s="179"/>
      <c r="F252" s="179"/>
      <c r="G252" s="180"/>
      <c r="H252" s="97">
        <v>-152000</v>
      </c>
      <c r="I252" s="103">
        <v>-152000</v>
      </c>
      <c r="J252" s="104">
        <v>0</v>
      </c>
      <c r="K252" s="116" t="str">
        <f aca="true" t="shared" si="7" ref="K252:K258">C252&amp;D252&amp;G252</f>
        <v>00001000000000000000</v>
      </c>
      <c r="L252" s="107" t="s">
        <v>96</v>
      </c>
    </row>
    <row r="253" spans="1:12" ht="22.5">
      <c r="A253" s="100" t="s">
        <v>97</v>
      </c>
      <c r="B253" s="101" t="s">
        <v>12</v>
      </c>
      <c r="C253" s="108" t="s">
        <v>72</v>
      </c>
      <c r="D253" s="178" t="s">
        <v>98</v>
      </c>
      <c r="E253" s="179"/>
      <c r="F253" s="179"/>
      <c r="G253" s="180"/>
      <c r="H253" s="97">
        <v>-152000</v>
      </c>
      <c r="I253" s="103">
        <v>-152000</v>
      </c>
      <c r="J253" s="104">
        <v>0</v>
      </c>
      <c r="K253" s="116" t="str">
        <f t="shared" si="7"/>
        <v>00001030000000000000</v>
      </c>
      <c r="L253" s="107" t="s">
        <v>99</v>
      </c>
    </row>
    <row r="254" spans="1:12" ht="33.75">
      <c r="A254" s="100" t="s">
        <v>100</v>
      </c>
      <c r="B254" s="101" t="s">
        <v>12</v>
      </c>
      <c r="C254" s="108" t="s">
        <v>72</v>
      </c>
      <c r="D254" s="178" t="s">
        <v>101</v>
      </c>
      <c r="E254" s="179"/>
      <c r="F254" s="179"/>
      <c r="G254" s="180"/>
      <c r="H254" s="97">
        <v>-152000</v>
      </c>
      <c r="I254" s="103">
        <v>-152000</v>
      </c>
      <c r="J254" s="104">
        <v>0</v>
      </c>
      <c r="K254" s="116" t="str">
        <f t="shared" si="7"/>
        <v>00001030100000000000</v>
      </c>
      <c r="L254" s="107" t="s">
        <v>102</v>
      </c>
    </row>
    <row r="255" spans="1:12" ht="33.75">
      <c r="A255" s="100" t="s">
        <v>103</v>
      </c>
      <c r="B255" s="101" t="s">
        <v>12</v>
      </c>
      <c r="C255" s="108" t="s">
        <v>72</v>
      </c>
      <c r="D255" s="178" t="s">
        <v>104</v>
      </c>
      <c r="E255" s="179"/>
      <c r="F255" s="179"/>
      <c r="G255" s="180"/>
      <c r="H255" s="97">
        <v>1362800</v>
      </c>
      <c r="I255" s="103">
        <v>1362800</v>
      </c>
      <c r="J255" s="104">
        <v>0</v>
      </c>
      <c r="K255" s="116" t="str">
        <f t="shared" si="7"/>
        <v>00001030100000000700</v>
      </c>
      <c r="L255" s="107" t="s">
        <v>105</v>
      </c>
    </row>
    <row r="256" spans="1:12" ht="33.75">
      <c r="A256" s="100" t="s">
        <v>106</v>
      </c>
      <c r="B256" s="101" t="s">
        <v>12</v>
      </c>
      <c r="C256" s="108" t="s">
        <v>72</v>
      </c>
      <c r="D256" s="178" t="s">
        <v>107</v>
      </c>
      <c r="E256" s="179"/>
      <c r="F256" s="179"/>
      <c r="G256" s="180"/>
      <c r="H256" s="97">
        <v>-1514800</v>
      </c>
      <c r="I256" s="103">
        <v>-1514800</v>
      </c>
      <c r="J256" s="104">
        <v>0</v>
      </c>
      <c r="K256" s="116" t="str">
        <f t="shared" si="7"/>
        <v>00001030100000000800</v>
      </c>
      <c r="L256" s="107" t="s">
        <v>108</v>
      </c>
    </row>
    <row r="257" spans="1:12" s="85" customFormat="1" ht="33.75">
      <c r="A257" s="78" t="s">
        <v>109</v>
      </c>
      <c r="B257" s="79" t="s">
        <v>12</v>
      </c>
      <c r="C257" s="122" t="s">
        <v>72</v>
      </c>
      <c r="D257" s="203" t="s">
        <v>110</v>
      </c>
      <c r="E257" s="208"/>
      <c r="F257" s="208"/>
      <c r="G257" s="209"/>
      <c r="H257" s="81">
        <v>1362800</v>
      </c>
      <c r="I257" s="82">
        <v>1362800</v>
      </c>
      <c r="J257" s="83">
        <f>IF(IF(H257="",0,H257)=0,0,(IF(H257&gt;0,IF(I257&gt;H257,0,H257-I257),IF(I257&gt;H257,H257-I257,0))))</f>
        <v>0</v>
      </c>
      <c r="K257" s="117" t="str">
        <f t="shared" si="7"/>
        <v>00001030100100000710</v>
      </c>
      <c r="L257" s="84" t="str">
        <f>C257&amp;D257&amp;G257</f>
        <v>00001030100100000710</v>
      </c>
    </row>
    <row r="258" spans="1:12" s="85" customFormat="1" ht="33.75">
      <c r="A258" s="78" t="s">
        <v>111</v>
      </c>
      <c r="B258" s="79" t="s">
        <v>12</v>
      </c>
      <c r="C258" s="122" t="s">
        <v>72</v>
      </c>
      <c r="D258" s="203" t="s">
        <v>112</v>
      </c>
      <c r="E258" s="208"/>
      <c r="F258" s="208"/>
      <c r="G258" s="209"/>
      <c r="H258" s="81">
        <v>-1514800</v>
      </c>
      <c r="I258" s="82">
        <v>-1514800</v>
      </c>
      <c r="J258" s="83">
        <f>IF(IF(H258="",0,H258)=0,0,(IF(H258&gt;0,IF(I258&gt;H258,0,H258-I258),IF(I258&gt;H258,H258-I258,0))))</f>
        <v>0</v>
      </c>
      <c r="K258" s="117" t="str">
        <f t="shared" si="7"/>
        <v>00001030100100000810</v>
      </c>
      <c r="L258" s="84" t="str">
        <f>C258&amp;D258&amp;G258</f>
        <v>00001030100100000810</v>
      </c>
    </row>
    <row r="259" spans="1:11" ht="12.75" customHeight="1" hidden="1">
      <c r="A259" s="76"/>
      <c r="B259" s="17"/>
      <c r="C259" s="14"/>
      <c r="D259" s="14"/>
      <c r="E259" s="14"/>
      <c r="F259" s="14"/>
      <c r="G259" s="14"/>
      <c r="H259" s="34"/>
      <c r="I259" s="35"/>
      <c r="J259" s="55"/>
      <c r="K259" s="118"/>
    </row>
    <row r="260" spans="1:10" ht="12.75" customHeight="1">
      <c r="A260" s="74" t="s">
        <v>35</v>
      </c>
      <c r="B260" s="50" t="s">
        <v>13</v>
      </c>
      <c r="C260" s="154" t="s">
        <v>17</v>
      </c>
      <c r="D260" s="155"/>
      <c r="E260" s="155"/>
      <c r="F260" s="155"/>
      <c r="G260" s="156"/>
      <c r="H260" s="52">
        <v>0</v>
      </c>
      <c r="I260" s="52">
        <v>0</v>
      </c>
      <c r="J260" s="91">
        <v>0</v>
      </c>
    </row>
    <row r="261" spans="1:10" ht="12.75" customHeight="1">
      <c r="A261" s="75" t="s">
        <v>10</v>
      </c>
      <c r="B261" s="50"/>
      <c r="C261" s="154"/>
      <c r="D261" s="155"/>
      <c r="E261" s="155"/>
      <c r="F261" s="155"/>
      <c r="G261" s="156"/>
      <c r="H261" s="62"/>
      <c r="I261" s="63"/>
      <c r="J261" s="64"/>
    </row>
    <row r="262" spans="1:12" ht="12.75" customHeight="1" hidden="1">
      <c r="A262" s="132"/>
      <c r="B262" s="133" t="s">
        <v>13</v>
      </c>
      <c r="C262" s="134"/>
      <c r="D262" s="181"/>
      <c r="E262" s="182"/>
      <c r="F262" s="182"/>
      <c r="G262" s="183"/>
      <c r="H262" s="135"/>
      <c r="I262" s="136"/>
      <c r="J262" s="137"/>
      <c r="K262" s="138">
        <f>C262&amp;D262&amp;G262</f>
      </c>
      <c r="L262" s="139"/>
    </row>
    <row r="263" spans="1:12" s="85" customFormat="1" ht="12.75">
      <c r="A263" s="140"/>
      <c r="B263" s="141" t="s">
        <v>13</v>
      </c>
      <c r="C263" s="142"/>
      <c r="D263" s="184"/>
      <c r="E263" s="184"/>
      <c r="F263" s="184"/>
      <c r="G263" s="185"/>
      <c r="H263" s="143"/>
      <c r="I263" s="144"/>
      <c r="J263" s="145">
        <f>IF(IF(H263="",0,H263)=0,0,(IF(H263&gt;0,IF(I263&gt;H263,0,H263-I263),IF(I263&gt;H263,H263-I263,0))))</f>
        <v>0</v>
      </c>
      <c r="K263" s="146">
        <f>C263&amp;D263&amp;G263</f>
      </c>
      <c r="L263" s="147">
        <f>C263&amp;D263&amp;G263</f>
      </c>
    </row>
    <row r="264" spans="1:11" ht="12.75" customHeight="1" hidden="1">
      <c r="A264" s="76"/>
      <c r="B264" s="16"/>
      <c r="C264" s="14"/>
      <c r="D264" s="14"/>
      <c r="E264" s="14"/>
      <c r="F264" s="14"/>
      <c r="G264" s="14"/>
      <c r="H264" s="34"/>
      <c r="I264" s="35"/>
      <c r="J264" s="55"/>
      <c r="K264" s="118"/>
    </row>
    <row r="265" spans="1:10" ht="12.75" customHeight="1">
      <c r="A265" s="74" t="s">
        <v>16</v>
      </c>
      <c r="B265" s="50" t="s">
        <v>9</v>
      </c>
      <c r="C265" s="159" t="s">
        <v>53</v>
      </c>
      <c r="D265" s="160"/>
      <c r="E265" s="160"/>
      <c r="F265" s="160"/>
      <c r="G265" s="161"/>
      <c r="H265" s="52">
        <v>1693063.52</v>
      </c>
      <c r="I265" s="52">
        <v>182230.74</v>
      </c>
      <c r="J265" s="92">
        <f>IF(IF(H265="",0,H265)=0,0,(IF(H265&gt;0,IF(I265&gt;H265,0,H265-I265),IF(I265&gt;H265,H265-I265,0))))</f>
        <v>1510832.78</v>
      </c>
    </row>
    <row r="266" spans="1:10" ht="22.5">
      <c r="A266" s="74" t="s">
        <v>54</v>
      </c>
      <c r="B266" s="50" t="s">
        <v>9</v>
      </c>
      <c r="C266" s="159" t="s">
        <v>55</v>
      </c>
      <c r="D266" s="160"/>
      <c r="E266" s="160"/>
      <c r="F266" s="160"/>
      <c r="G266" s="161"/>
      <c r="H266" s="52">
        <v>1693063.52</v>
      </c>
      <c r="I266" s="52">
        <v>182230.74</v>
      </c>
      <c r="J266" s="92">
        <f>IF(IF(H266="",0,H266)=0,0,(IF(H266&gt;0,IF(I266&gt;H266,0,H266-I266),IF(I266&gt;H266,H266-I266,0))))</f>
        <v>1510832.78</v>
      </c>
    </row>
    <row r="267" spans="1:10" ht="35.25" customHeight="1">
      <c r="A267" s="74" t="s">
        <v>57</v>
      </c>
      <c r="B267" s="50" t="s">
        <v>9</v>
      </c>
      <c r="C267" s="159" t="s">
        <v>56</v>
      </c>
      <c r="D267" s="160"/>
      <c r="E267" s="160"/>
      <c r="F267" s="160"/>
      <c r="G267" s="161"/>
      <c r="H267" s="52">
        <v>0</v>
      </c>
      <c r="I267" s="52">
        <v>0</v>
      </c>
      <c r="J267" s="92">
        <f>IF(IF(H267="",0,H267)=0,0,(IF(H267&gt;0,IF(I267&gt;H267,0,H267-I267),IF(I267&gt;H267,H267-I267,0))))</f>
        <v>0</v>
      </c>
    </row>
    <row r="268" spans="1:12" ht="12.75">
      <c r="A268" s="109" t="s">
        <v>84</v>
      </c>
      <c r="B268" s="110" t="s">
        <v>14</v>
      </c>
      <c r="C268" s="108" t="s">
        <v>72</v>
      </c>
      <c r="D268" s="178" t="s">
        <v>83</v>
      </c>
      <c r="E268" s="179"/>
      <c r="F268" s="179"/>
      <c r="G268" s="180"/>
      <c r="H268" s="97">
        <v>-11108558.49</v>
      </c>
      <c r="I268" s="97">
        <v>-10115576.18</v>
      </c>
      <c r="J268" s="112" t="s">
        <v>58</v>
      </c>
      <c r="K268" s="107" t="str">
        <f aca="true" t="shared" si="8" ref="K268:K275">C268&amp;D268&amp;G268</f>
        <v>00001050000000000500</v>
      </c>
      <c r="L268" s="107" t="s">
        <v>85</v>
      </c>
    </row>
    <row r="269" spans="1:12" ht="12.75">
      <c r="A269" s="109" t="s">
        <v>87</v>
      </c>
      <c r="B269" s="110" t="s">
        <v>14</v>
      </c>
      <c r="C269" s="108" t="s">
        <v>72</v>
      </c>
      <c r="D269" s="178" t="s">
        <v>86</v>
      </c>
      <c r="E269" s="179"/>
      <c r="F269" s="179"/>
      <c r="G269" s="180"/>
      <c r="H269" s="97">
        <v>-11108558.49</v>
      </c>
      <c r="I269" s="97">
        <v>-10115576.18</v>
      </c>
      <c r="J269" s="112" t="s">
        <v>58</v>
      </c>
      <c r="K269" s="107" t="str">
        <f t="shared" si="8"/>
        <v>00001050200000000500</v>
      </c>
      <c r="L269" s="107" t="s">
        <v>88</v>
      </c>
    </row>
    <row r="270" spans="1:12" ht="22.5">
      <c r="A270" s="109" t="s">
        <v>90</v>
      </c>
      <c r="B270" s="110" t="s">
        <v>14</v>
      </c>
      <c r="C270" s="108" t="s">
        <v>72</v>
      </c>
      <c r="D270" s="178" t="s">
        <v>89</v>
      </c>
      <c r="E270" s="179"/>
      <c r="F270" s="179"/>
      <c r="G270" s="180"/>
      <c r="H270" s="97">
        <v>-11108558.49</v>
      </c>
      <c r="I270" s="97">
        <v>-10115576.18</v>
      </c>
      <c r="J270" s="112" t="s">
        <v>58</v>
      </c>
      <c r="K270" s="107" t="str">
        <f t="shared" si="8"/>
        <v>00001050201000000510</v>
      </c>
      <c r="L270" s="107" t="s">
        <v>91</v>
      </c>
    </row>
    <row r="271" spans="1:12" ht="22.5">
      <c r="A271" s="95" t="s">
        <v>93</v>
      </c>
      <c r="B271" s="111" t="s">
        <v>14</v>
      </c>
      <c r="C271" s="124" t="s">
        <v>72</v>
      </c>
      <c r="D271" s="186" t="s">
        <v>92</v>
      </c>
      <c r="E271" s="186"/>
      <c r="F271" s="186"/>
      <c r="G271" s="187"/>
      <c r="H271" s="77">
        <v>-11108558.49</v>
      </c>
      <c r="I271" s="77">
        <v>-10115576.18</v>
      </c>
      <c r="J271" s="65" t="s">
        <v>17</v>
      </c>
      <c r="K271" s="107" t="str">
        <f t="shared" si="8"/>
        <v>00001050201100000510</v>
      </c>
      <c r="L271" s="4" t="str">
        <f>C271&amp;D271&amp;G271</f>
        <v>00001050201100000510</v>
      </c>
    </row>
    <row r="272" spans="1:12" ht="12.75">
      <c r="A272" s="109" t="s">
        <v>71</v>
      </c>
      <c r="B272" s="110" t="s">
        <v>15</v>
      </c>
      <c r="C272" s="108" t="s">
        <v>72</v>
      </c>
      <c r="D272" s="178" t="s">
        <v>73</v>
      </c>
      <c r="E272" s="179"/>
      <c r="F272" s="179"/>
      <c r="G272" s="180"/>
      <c r="H272" s="97">
        <v>12801622.01</v>
      </c>
      <c r="I272" s="97">
        <v>10297806.92</v>
      </c>
      <c r="J272" s="112" t="s">
        <v>58</v>
      </c>
      <c r="K272" s="107" t="str">
        <f t="shared" si="8"/>
        <v>00001050000000000600</v>
      </c>
      <c r="L272" s="107" t="s">
        <v>74</v>
      </c>
    </row>
    <row r="273" spans="1:12" ht="12.75">
      <c r="A273" s="109" t="s">
        <v>75</v>
      </c>
      <c r="B273" s="110" t="s">
        <v>15</v>
      </c>
      <c r="C273" s="108" t="s">
        <v>72</v>
      </c>
      <c r="D273" s="178" t="s">
        <v>76</v>
      </c>
      <c r="E273" s="179"/>
      <c r="F273" s="179"/>
      <c r="G273" s="180"/>
      <c r="H273" s="97">
        <v>12801622.01</v>
      </c>
      <c r="I273" s="97">
        <v>10297806.92</v>
      </c>
      <c r="J273" s="112" t="s">
        <v>58</v>
      </c>
      <c r="K273" s="107" t="str">
        <f t="shared" si="8"/>
        <v>00001050200000000600</v>
      </c>
      <c r="L273" s="107" t="s">
        <v>77</v>
      </c>
    </row>
    <row r="274" spans="1:12" ht="22.5">
      <c r="A274" s="109" t="s">
        <v>78</v>
      </c>
      <c r="B274" s="110" t="s">
        <v>15</v>
      </c>
      <c r="C274" s="108" t="s">
        <v>72</v>
      </c>
      <c r="D274" s="178" t="s">
        <v>79</v>
      </c>
      <c r="E274" s="179"/>
      <c r="F274" s="179"/>
      <c r="G274" s="180"/>
      <c r="H274" s="97">
        <v>12801622.01</v>
      </c>
      <c r="I274" s="97">
        <v>10297806.92</v>
      </c>
      <c r="J274" s="112" t="s">
        <v>58</v>
      </c>
      <c r="K274" s="107" t="str">
        <f t="shared" si="8"/>
        <v>00001050201000000610</v>
      </c>
      <c r="L274" s="107" t="s">
        <v>80</v>
      </c>
    </row>
    <row r="275" spans="1:12" ht="22.5">
      <c r="A275" s="96" t="s">
        <v>81</v>
      </c>
      <c r="B275" s="111" t="s">
        <v>15</v>
      </c>
      <c r="C275" s="124" t="s">
        <v>72</v>
      </c>
      <c r="D275" s="186" t="s">
        <v>82</v>
      </c>
      <c r="E275" s="186"/>
      <c r="F275" s="186"/>
      <c r="G275" s="187"/>
      <c r="H275" s="98">
        <v>12801622.01</v>
      </c>
      <c r="I275" s="98">
        <v>10297806.92</v>
      </c>
      <c r="J275" s="99" t="s">
        <v>17</v>
      </c>
      <c r="K275" s="106" t="str">
        <f t="shared" si="8"/>
        <v>00001050201100000610</v>
      </c>
      <c r="L275" s="4" t="str">
        <f>C275&amp;D275&amp;G275</f>
        <v>00001050201100000610</v>
      </c>
    </row>
    <row r="276" spans="1:11" ht="12.75">
      <c r="A276" s="26"/>
      <c r="B276" s="29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2" ht="12.75">
      <c r="A277" s="26"/>
      <c r="B277" s="29"/>
      <c r="C277" s="22"/>
      <c r="D277" s="22"/>
      <c r="E277" s="22"/>
      <c r="F277" s="22"/>
      <c r="G277" s="22"/>
      <c r="H277" s="22"/>
      <c r="I277" s="22"/>
      <c r="J277" s="22"/>
      <c r="K277" s="94"/>
      <c r="L277" s="94"/>
    </row>
    <row r="278" spans="1:12" ht="21.75" customHeight="1">
      <c r="A278" s="24" t="s">
        <v>48</v>
      </c>
      <c r="B278" s="157"/>
      <c r="C278" s="157"/>
      <c r="D278" s="157"/>
      <c r="E278" s="29"/>
      <c r="F278" s="29"/>
      <c r="G278" s="22"/>
      <c r="H278" s="68" t="s">
        <v>50</v>
      </c>
      <c r="I278" s="67"/>
      <c r="J278" s="67"/>
      <c r="K278" s="94"/>
      <c r="L278" s="94"/>
    </row>
    <row r="279" spans="1:12" ht="12.75">
      <c r="A279" s="3" t="s">
        <v>46</v>
      </c>
      <c r="B279" s="153" t="s">
        <v>47</v>
      </c>
      <c r="C279" s="153"/>
      <c r="D279" s="153"/>
      <c r="E279" s="29"/>
      <c r="F279" s="29"/>
      <c r="G279" s="22"/>
      <c r="H279" s="22"/>
      <c r="I279" s="69" t="s">
        <v>51</v>
      </c>
      <c r="J279" s="29" t="s">
        <v>47</v>
      </c>
      <c r="K279" s="94"/>
      <c r="L279" s="94"/>
    </row>
    <row r="280" spans="1:12" ht="12.75">
      <c r="A280" s="3"/>
      <c r="B280" s="29"/>
      <c r="C280" s="22"/>
      <c r="D280" s="22"/>
      <c r="E280" s="22"/>
      <c r="F280" s="22"/>
      <c r="G280" s="22"/>
      <c r="H280" s="22"/>
      <c r="I280" s="22"/>
      <c r="J280" s="22"/>
      <c r="K280" s="94"/>
      <c r="L280" s="94"/>
    </row>
    <row r="281" spans="1:12" ht="21.75" customHeight="1">
      <c r="A281" s="3" t="s">
        <v>49</v>
      </c>
      <c r="B281" s="158"/>
      <c r="C281" s="158"/>
      <c r="D281" s="158"/>
      <c r="E281" s="121"/>
      <c r="F281" s="121"/>
      <c r="G281" s="22"/>
      <c r="H281" s="22"/>
      <c r="I281" s="22"/>
      <c r="J281" s="22"/>
      <c r="K281" s="94"/>
      <c r="L281" s="94"/>
    </row>
    <row r="282" spans="1:12" ht="12.75">
      <c r="A282" s="3" t="s">
        <v>46</v>
      </c>
      <c r="B282" s="153" t="s">
        <v>47</v>
      </c>
      <c r="C282" s="153"/>
      <c r="D282" s="153"/>
      <c r="E282" s="29"/>
      <c r="F282" s="29"/>
      <c r="G282" s="22"/>
      <c r="H282" s="22"/>
      <c r="I282" s="22"/>
      <c r="J282" s="22"/>
      <c r="K282" s="94"/>
      <c r="L282" s="94"/>
    </row>
    <row r="283" spans="1:12" ht="12.75">
      <c r="A283" s="3"/>
      <c r="B283" s="29"/>
      <c r="C283" s="22"/>
      <c r="D283" s="22"/>
      <c r="E283" s="22"/>
      <c r="F283" s="22"/>
      <c r="G283" s="22"/>
      <c r="H283" s="22"/>
      <c r="I283" s="22"/>
      <c r="J283" s="22"/>
      <c r="K283" s="94"/>
      <c r="L283" s="94"/>
    </row>
    <row r="284" spans="1:12" ht="12.75">
      <c r="A284" s="3" t="s">
        <v>31</v>
      </c>
      <c r="B284" s="29"/>
      <c r="C284" s="22"/>
      <c r="D284" s="22"/>
      <c r="E284" s="22"/>
      <c r="F284" s="22"/>
      <c r="G284" s="22"/>
      <c r="H284" s="22"/>
      <c r="I284" s="22"/>
      <c r="J284" s="22"/>
      <c r="K284" s="94"/>
      <c r="L284" s="94"/>
    </row>
    <row r="285" spans="1:12" ht="12.75">
      <c r="A285" s="26"/>
      <c r="B285" s="29"/>
      <c r="C285" s="22"/>
      <c r="D285" s="22"/>
      <c r="E285" s="22"/>
      <c r="F285" s="22"/>
      <c r="G285" s="22"/>
      <c r="H285" s="22"/>
      <c r="I285" s="22"/>
      <c r="J285" s="22"/>
      <c r="K285" s="94"/>
      <c r="L285" s="94"/>
    </row>
    <row r="286" spans="11:12" ht="12.75">
      <c r="K286" s="94"/>
      <c r="L286" s="94"/>
    </row>
    <row r="287" spans="11:12" ht="12.75">
      <c r="K287" s="94"/>
      <c r="L287" s="94"/>
    </row>
    <row r="288" spans="11:12" ht="12.75">
      <c r="K288" s="94"/>
      <c r="L288" s="94"/>
    </row>
    <row r="289" spans="11:12" ht="12.75">
      <c r="K289" s="94"/>
      <c r="L289" s="94"/>
    </row>
    <row r="290" spans="11:12" ht="12.75">
      <c r="K290" s="94"/>
      <c r="L290" s="94"/>
    </row>
    <row r="291" spans="11:12" ht="12.75">
      <c r="K291" s="94"/>
      <c r="L291" s="94"/>
    </row>
  </sheetData>
  <sheetProtection/>
  <mergeCells count="275">
    <mergeCell ref="D61:G61"/>
    <mergeCell ref="D57:G57"/>
    <mergeCell ref="D58:G58"/>
    <mergeCell ref="D59:G59"/>
    <mergeCell ref="D60:G60"/>
    <mergeCell ref="D67:G67"/>
    <mergeCell ref="D68:G68"/>
    <mergeCell ref="D69:G69"/>
    <mergeCell ref="D62:G62"/>
    <mergeCell ref="D63:G63"/>
    <mergeCell ref="D64:G64"/>
    <mergeCell ref="D65:G65"/>
    <mergeCell ref="D66:G66"/>
    <mergeCell ref="D56:G5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46:G4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36:G3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26:G2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E237:F23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27:F22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17:F217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07:F207"/>
    <mergeCell ref="E198:F198"/>
    <mergeCell ref="E199:F199"/>
    <mergeCell ref="E200:F200"/>
    <mergeCell ref="E201:F201"/>
    <mergeCell ref="E202:F202"/>
    <mergeCell ref="E203:F203"/>
    <mergeCell ref="E204:F204"/>
    <mergeCell ref="E205:F205"/>
    <mergeCell ref="E206:F206"/>
    <mergeCell ref="E197:F197"/>
    <mergeCell ref="E188:F188"/>
    <mergeCell ref="E189:F189"/>
    <mergeCell ref="E190:F190"/>
    <mergeCell ref="E191:F191"/>
    <mergeCell ref="E192:F192"/>
    <mergeCell ref="E193:F193"/>
    <mergeCell ref="E194:F194"/>
    <mergeCell ref="E195:F195"/>
    <mergeCell ref="E196:F196"/>
    <mergeCell ref="E187:F187"/>
    <mergeCell ref="E178:F178"/>
    <mergeCell ref="E179:F179"/>
    <mergeCell ref="E180:F180"/>
    <mergeCell ref="E181:F181"/>
    <mergeCell ref="E182:F182"/>
    <mergeCell ref="E183:F183"/>
    <mergeCell ref="E184:F184"/>
    <mergeCell ref="E185:F185"/>
    <mergeCell ref="E186:F186"/>
    <mergeCell ref="E177:F17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67:F167"/>
    <mergeCell ref="E158:F158"/>
    <mergeCell ref="E159:F159"/>
    <mergeCell ref="E160:F160"/>
    <mergeCell ref="E161:F161"/>
    <mergeCell ref="E162:F162"/>
    <mergeCell ref="E163:F163"/>
    <mergeCell ref="E164:F164"/>
    <mergeCell ref="E165:F165"/>
    <mergeCell ref="E166:F166"/>
    <mergeCell ref="E157:F15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47:F14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37:F137"/>
    <mergeCell ref="E128:F128"/>
    <mergeCell ref="E129:F129"/>
    <mergeCell ref="E130:F130"/>
    <mergeCell ref="E131:F131"/>
    <mergeCell ref="E132:F132"/>
    <mergeCell ref="E133:F133"/>
    <mergeCell ref="E134:F134"/>
    <mergeCell ref="E135:F135"/>
    <mergeCell ref="E136:F136"/>
    <mergeCell ref="E127:F12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17:F11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07:F10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97:F9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87:F87"/>
    <mergeCell ref="C250:G250"/>
    <mergeCell ref="D272:G272"/>
    <mergeCell ref="D273:G273"/>
    <mergeCell ref="D270:G270"/>
    <mergeCell ref="D271:G271"/>
    <mergeCell ref="D252:G252"/>
    <mergeCell ref="D253:G253"/>
    <mergeCell ref="D254:G254"/>
    <mergeCell ref="D255:G255"/>
    <mergeCell ref="E83:F83"/>
    <mergeCell ref="E84:F84"/>
    <mergeCell ref="E85:F85"/>
    <mergeCell ref="E86:F86"/>
    <mergeCell ref="A11:A13"/>
    <mergeCell ref="C11:G13"/>
    <mergeCell ref="C15:G15"/>
    <mergeCell ref="C16:G16"/>
    <mergeCell ref="J11:J13"/>
    <mergeCell ref="H11:H13"/>
    <mergeCell ref="B11:B13"/>
    <mergeCell ref="I11:I13"/>
    <mergeCell ref="A244:A246"/>
    <mergeCell ref="B244:B246"/>
    <mergeCell ref="J244:J246"/>
    <mergeCell ref="A1:I1"/>
    <mergeCell ref="B5:H5"/>
    <mergeCell ref="B6:H6"/>
    <mergeCell ref="B3:D3"/>
    <mergeCell ref="G3:H3"/>
    <mergeCell ref="C14:G14"/>
    <mergeCell ref="A9:J9"/>
    <mergeCell ref="C78:G78"/>
    <mergeCell ref="C74:G76"/>
    <mergeCell ref="E82:F82"/>
    <mergeCell ref="I244:I246"/>
    <mergeCell ref="C240:G240"/>
    <mergeCell ref="E80:F80"/>
    <mergeCell ref="E81:F81"/>
    <mergeCell ref="C77:G77"/>
    <mergeCell ref="A242:J242"/>
    <mergeCell ref="C79:G79"/>
    <mergeCell ref="B74:B76"/>
    <mergeCell ref="A72:J72"/>
    <mergeCell ref="J74:J76"/>
    <mergeCell ref="I74:I76"/>
    <mergeCell ref="A74:A76"/>
    <mergeCell ref="H74:H76"/>
    <mergeCell ref="C249:G249"/>
    <mergeCell ref="B279:D279"/>
    <mergeCell ref="C266:G266"/>
    <mergeCell ref="D268:G268"/>
    <mergeCell ref="D269:G269"/>
    <mergeCell ref="D262:G262"/>
    <mergeCell ref="D263:G263"/>
    <mergeCell ref="D274:G274"/>
    <mergeCell ref="D275:G275"/>
    <mergeCell ref="D256:G256"/>
    <mergeCell ref="H244:H246"/>
    <mergeCell ref="C244:G246"/>
    <mergeCell ref="C247:G247"/>
    <mergeCell ref="C248:G248"/>
    <mergeCell ref="B282:D282"/>
    <mergeCell ref="C251:G251"/>
    <mergeCell ref="C260:G260"/>
    <mergeCell ref="C261:G261"/>
    <mergeCell ref="B278:D278"/>
    <mergeCell ref="B281:D281"/>
    <mergeCell ref="C265:G265"/>
    <mergeCell ref="C267:G267"/>
    <mergeCell ref="D257:G257"/>
    <mergeCell ref="D258:G25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0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2018-12-21T16:58:41Z</dcterms:modified>
  <cp:category/>
  <cp:version/>
  <cp:contentType/>
  <cp:contentStatus/>
</cp:coreProperties>
</file>