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6" i="1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34"/>
  <c r="K234"/>
  <c r="J234"/>
  <c r="K233"/>
  <c r="K232"/>
  <c r="K231"/>
  <c r="K230"/>
  <c r="L229"/>
  <c r="K229"/>
  <c r="J229"/>
  <c r="K228"/>
  <c r="K227"/>
  <c r="K226"/>
  <c r="K225"/>
  <c r="K224"/>
  <c r="L223"/>
  <c r="K223"/>
  <c r="J223"/>
  <c r="K222"/>
  <c r="K221"/>
  <c r="K220"/>
  <c r="L219"/>
  <c r="K219"/>
  <c r="J219"/>
  <c r="K218"/>
  <c r="K217"/>
  <c r="K216"/>
  <c r="L215"/>
  <c r="K215"/>
  <c r="J215"/>
  <c r="K214"/>
  <c r="K213"/>
  <c r="K212"/>
  <c r="L211"/>
  <c r="K211"/>
  <c r="J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L159"/>
  <c r="K159"/>
  <c r="J159"/>
  <c r="K158"/>
  <c r="K157"/>
  <c r="K156"/>
  <c r="K155"/>
  <c r="L154"/>
  <c r="K154"/>
  <c r="J154"/>
  <c r="K153"/>
  <c r="K152"/>
  <c r="K151"/>
  <c r="K150"/>
  <c r="K149"/>
  <c r="L148"/>
  <c r="K148"/>
  <c r="J148"/>
  <c r="K147"/>
  <c r="K146"/>
  <c r="K145"/>
  <c r="K144"/>
  <c r="L143"/>
  <c r="K143"/>
  <c r="J143"/>
  <c r="K142"/>
  <c r="K141"/>
  <c r="K140"/>
  <c r="L139"/>
  <c r="K139"/>
  <c r="J139"/>
  <c r="K138"/>
  <c r="K137"/>
  <c r="K136"/>
  <c r="L135"/>
  <c r="K135"/>
  <c r="J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K100"/>
  <c r="L99"/>
  <c r="K99"/>
  <c r="J99"/>
  <c r="K98"/>
  <c r="K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L82"/>
  <c r="K82"/>
  <c r="J82"/>
  <c r="K81"/>
  <c r="K80"/>
  <c r="K79"/>
  <c r="K78"/>
  <c r="K77"/>
  <c r="L263"/>
  <c r="K263"/>
  <c r="J263"/>
  <c r="L262"/>
  <c r="K262"/>
  <c r="J262"/>
  <c r="K261"/>
  <c r="K260"/>
  <c r="K259"/>
  <c r="K258"/>
  <c r="K257"/>
  <c r="K256"/>
  <c r="L255"/>
  <c r="K255"/>
  <c r="J255"/>
  <c r="L254"/>
  <c r="K254"/>
  <c r="J254"/>
  <c r="K253"/>
  <c r="K252"/>
  <c r="K251"/>
  <c r="K250"/>
  <c r="K249"/>
  <c r="L277"/>
  <c r="K277"/>
  <c r="K276"/>
  <c r="K275"/>
  <c r="K274"/>
  <c r="K273"/>
  <c r="L282"/>
  <c r="K282"/>
  <c r="K281"/>
  <c r="K280"/>
  <c r="K279"/>
  <c r="K278"/>
  <c r="J271"/>
  <c r="J272"/>
  <c r="J270"/>
  <c r="J245" s="1"/>
  <c r="J268"/>
  <c r="H237"/>
  <c r="I237"/>
  <c r="H245"/>
  <c r="I245"/>
  <c r="K267"/>
  <c r="K268"/>
  <c r="L268"/>
</calcChain>
</file>

<file path=xl/sharedStrings.xml><?xml version="1.0" encoding="utf-8"?>
<sst xmlns="http://schemas.openxmlformats.org/spreadsheetml/2006/main" count="1527" uniqueCount="493">
  <si>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</si>
  <si>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</si>
  <si>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</si>
  <si>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</si>
  <si>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</si>
  <si>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</si>
  <si>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</si>
  <si>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</si>
  <si>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</si>
  <si>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</si>
  <si>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</si>
  <si>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</si>
  <si>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</si>
  <si>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</si>
  <si>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</si>
  <si>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</si>
  <si>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</si>
  <si>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</si>
  <si>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</si>
  <si>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</si>
  <si>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</si>
  <si>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</si>
  <si>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</si>
  <si>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</si>
  <si>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</si>
  <si>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</si>
  <si>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</si>
  <si>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</si>
  <si>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</si>
  <si>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</si>
  <si>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</si>
  <si>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</si>
  <si>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</si>
  <si>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</si>
  <si>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</si>
  <si>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</si>
  <si>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</si>
  <si>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</si>
  <si>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</si>
  <si>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</si>
  <si>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</si>
  <si>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</si>
  <si>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</si>
  <si>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</si>
  <si>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</si>
  <si>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</si>
  <si>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</si>
  <si>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</si>
  <si>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</si>
  <si>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</si>
  <si>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</si>
  <si>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</si>
  <si>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</si>
  <si>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</si>
  <si>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</si>
  <si>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</si>
  <si>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</si>
  <si>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</si>
  <si>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</si>
  <si>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</si>
  <si>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</si>
  <si>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</si>
  <si>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сентября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</si>
  <si>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</si>
  <si>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</si>
  <si>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</si>
  <si>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</si>
  <si>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</si>
  <si>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</si>
  <si>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01.09.2018</t>
  </si>
  <si>
    <t>49603402</t>
  </si>
  <si>
    <t>00000000000000000</t>
  </si>
  <si>
    <t>i1_89200000000000000000</t>
  </si>
  <si>
    <t>Уменьшение остатков средств бюджетов</t>
  </si>
  <si>
    <t>01050000000000600</t>
  </si>
  <si>
    <t>i2_89201050000000000600</t>
  </si>
  <si>
    <t>Уменьшение прочих остатков средств бюджетов</t>
  </si>
  <si>
    <t>01050200000000600</t>
  </si>
  <si>
    <t>i2_89201050200000000600</t>
  </si>
  <si>
    <t>Уменьшение прочих остатков денежных средств бюджетов</t>
  </si>
  <si>
    <t>01050201000000610</t>
  </si>
  <si>
    <t>i2_89201050201000000610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</si>
  <si>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</si>
  <si>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</si>
  <si>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</si>
  <si>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</si>
  <si>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i2_89201050000000000500</t>
  </si>
  <si>
    <t>01050200000000500</t>
  </si>
  <si>
    <t>Увеличение прочих остатков средств бюджетов</t>
  </si>
  <si>
    <t>i2_89201050200000000500</t>
  </si>
  <si>
    <t>01050201000000510</t>
  </si>
  <si>
    <t>Увеличение прочих остатков денежных средств бюджетов</t>
  </si>
  <si>
    <t>i2_89201050201000000510</t>
  </si>
  <si>
    <t>01050201100000510</t>
  </si>
  <si>
    <t>Увеличение прочих остатков денежных средств бюджетов сельских поселений</t>
  </si>
  <si>
    <t>803</t>
  </si>
  <si>
    <t>i1_80300000000000000000</t>
  </si>
  <si>
    <t>ИСТОЧНИКИ ВНУТРЕННЕГО ФИНАНСИРОВАНИЯ ДЕФИЦИТОВ БЮДЖЕТОВ</t>
  </si>
  <si>
    <t>01000000000000000</t>
  </si>
  <si>
    <t>i2_80301000000000000000</t>
  </si>
  <si>
    <t>Кредиты кредитных организаций в валюте Российской Федерации</t>
  </si>
  <si>
    <t>01020000000000000</t>
  </si>
  <si>
    <t>i2_80301020000000000000</t>
  </si>
  <si>
    <t>Получение кредитов от кредитных организаций в валюте Российской Федерации</t>
  </si>
  <si>
    <t>01020000000000700</t>
  </si>
  <si>
    <t>i2_80301020000000000700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</si>
  <si>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</si>
  <si>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</si>
  <si>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i2_80301020000000000800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</si>
  <si>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</si>
  <si>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</si>
  <si>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Погашение бюджетами сельских поселений кредитов от кредитных организаций в валюте Российской Федерации</t>
  </si>
  <si>
    <t>01020000100000810</t>
  </si>
  <si>
    <t>i2_89201000000000000000</t>
  </si>
  <si>
    <t>Бюджетные кредиты от других бюджетов бюджетной системы Российской Федерации</t>
  </si>
  <si>
    <t>01030000000000000</t>
  </si>
  <si>
    <t>i2_89201030000000000000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</si>
  <si>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</si>
  <si>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</si>
  <si>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i2_89201030100000000000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</si>
  <si>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</si>
  <si>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</si>
  <si>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i2_89201030100000000700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</si>
  <si>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</si>
  <si>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</si>
  <si>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i2_89201030100000000800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</si>
  <si>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</si>
  <si>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</si>
  <si>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</si>
  <si>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</si>
  <si>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0000000000</t>
  </si>
  <si>
    <t>000</t>
  </si>
  <si>
    <t>0000</t>
  </si>
  <si>
    <t>ОБЩЕГОСУДАРСТВЕННЫЕ ВОПРОСЫ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</si>
  <si>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</si>
  <si>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</si>
  <si>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</si>
  <si>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</si>
  <si>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</si>
  <si>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</si>
  <si>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</si>
  <si>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</si>
  <si>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</si>
  <si>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</si>
  <si>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</si>
  <si>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</si>
  <si>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</si>
  <si>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</si>
  <si>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</si>
  <si>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</si>
  <si>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</si>
  <si>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</si>
  <si>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</si>
  <si>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</si>
  <si>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</si>
  <si>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</si>
  <si>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</si>
  <si>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</si>
  <si>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</si>
  <si>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</si>
  <si>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</si>
  <si>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</si>
  <si>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</si>
  <si>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</si>
  <si>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</si>
  <si>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</si>
  <si>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</si>
  <si>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</si>
  <si>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</si>
  <si>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</si>
  <si>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</si>
  <si>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</si>
  <si>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</si>
  <si>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</si>
  <si>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</si>
  <si>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</si>
  <si>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</si>
  <si>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</si>
  <si>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</si>
  <si>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</si>
  <si>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</si>
  <si>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</si>
  <si>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</si>
  <si>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</si>
  <si>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</si>
  <si>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</si>
  <si>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</si>
  <si>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</si>
  <si>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</si>
  <si>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</si>
  <si>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</si>
  <si>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</si>
  <si>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</si>
  <si>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</si>
  <si>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</si>
  <si>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</si>
  <si>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</si>
  <si>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</si>
  <si>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</si>
  <si>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</si>
  <si>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</si>
  <si>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</si>
  <si>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</si>
  <si>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</si>
  <si>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</si>
  <si>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</si>
  <si>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</si>
  <si>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</si>
  <si>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</si>
  <si>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</si>
  <si>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</si>
  <si>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</si>
  <si>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</si>
  <si>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</si>
  <si>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</si>
  <si>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</si>
  <si>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</si>
  <si>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</si>
  <si>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</si>
  <si>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Текущий (ямочный) ремонт автомобильных дорог общего пользования местного значения</t>
  </si>
  <si>
    <t>i5_80304090302271520000</t>
  </si>
  <si>
    <t>0302271520</t>
  </si>
  <si>
    <t>i6_80304090302271520200</t>
  </si>
  <si>
    <t>i6_80304090302271520240</t>
  </si>
  <si>
    <t>Софинансирование на текущий (ямочный) ремонт автомобильных дорог общего пользования</t>
  </si>
  <si>
    <t>i5_803040903022S1520000</t>
  </si>
  <si>
    <t>03022S1520</t>
  </si>
  <si>
    <t>i6_803040903022S1520200</t>
  </si>
  <si>
    <t>i6_803040903022S1520240</t>
  </si>
  <si>
    <t>Устройство и ремонт тротуара (средства бюджета поселения)</t>
  </si>
  <si>
    <t>i5_80304090302329060000</t>
  </si>
  <si>
    <t>0302329060</t>
  </si>
  <si>
    <t>i6_80304090302329060200</t>
  </si>
  <si>
    <t>i6_80304090302329060240</t>
  </si>
  <si>
    <t>Благоустройство дворовой территории многоквартирного дома административного центра Батецкого сельского поселения-поселка Батецкий ул.Первомайская д.45</t>
  </si>
  <si>
    <t>i5_80304090505129240000</t>
  </si>
  <si>
    <t>0505129240</t>
  </si>
  <si>
    <t>i6_80304090505129240200</t>
  </si>
  <si>
    <t>i6_80304090505129240240</t>
  </si>
  <si>
    <t>Другие вопросы в области национальной экономики</t>
  </si>
  <si>
    <t>i3_80304120000000000000</t>
  </si>
  <si>
    <t>0412</t>
  </si>
  <si>
    <t>Прочие мероприятия в области национальной экономики</t>
  </si>
  <si>
    <t>i5_80304129990028080000</t>
  </si>
  <si>
    <t>9990028080</t>
  </si>
  <si>
    <t>i6_80304129990028080200</t>
  </si>
  <si>
    <t>i6_80304129990028080240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</si>
  <si>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</si>
  <si>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</si>
  <si>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</si>
  <si>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</si>
  <si>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</si>
  <si>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</si>
  <si>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Возмещение убытков общественных бань</t>
  </si>
  <si>
    <t>i5_80305020402181010000</t>
  </si>
  <si>
    <t>0402181010</t>
  </si>
  <si>
    <t>i6_80305020402181010800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</si>
  <si>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</si>
  <si>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i6_80305020402181010810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</si>
  <si>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</si>
  <si>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</si>
  <si>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</si>
  <si>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</si>
  <si>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</si>
  <si>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</si>
  <si>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</si>
  <si>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i5_80305030101129260000</t>
  </si>
  <si>
    <t>0101129260</t>
  </si>
  <si>
    <t>i6_80305030101129260200</t>
  </si>
  <si>
    <t>i6_80305030101129260240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</si>
  <si>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</t>
  </si>
  <si>
    <t>i5_803050301011L5551000</t>
  </si>
  <si>
    <t>01011L5551</t>
  </si>
  <si>
    <t>i6_803050301011L5551200</t>
  </si>
  <si>
    <t>i6_803050301011L5551240</t>
  </si>
  <si>
    <t>Благоустройство общественных территорий административного центра Батецкого сельского поселения-поселка Батецкий</t>
  </si>
  <si>
    <t>i5_803050301012L5551000</t>
  </si>
  <si>
    <t>01012L5551</t>
  </si>
  <si>
    <t>i6_803050301012L5551200</t>
  </si>
  <si>
    <t>i6_803050301012L5551240</t>
  </si>
  <si>
    <t>Уличное освещение</t>
  </si>
  <si>
    <t>i5_80305030301429210000</t>
  </si>
  <si>
    <t>0301429210</t>
  </si>
  <si>
    <t>i6_80305030301429210200</t>
  </si>
  <si>
    <t>i6_80305030301429210240</t>
  </si>
  <si>
    <t>Мероприятия по энергосбережению и повышению энергетической эффективности использования энергетического ресурса при эксплуатации системы наружного освещения в Батецком сельском поселении</t>
  </si>
  <si>
    <t>i5_80305030301529210000</t>
  </si>
  <si>
    <t>0301529210</t>
  </si>
  <si>
    <t>i6_80305030301529210200</t>
  </si>
  <si>
    <t>i6_80305030301529210240</t>
  </si>
  <si>
    <t>Приобретение контейнеров для сбора ТБО</t>
  </si>
  <si>
    <t>i5_80305030401129230000</t>
  </si>
  <si>
    <t>0401129230</t>
  </si>
  <si>
    <t>i6_80305030401129230200</t>
  </si>
  <si>
    <t>i6_80305030401129230240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</si>
  <si>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</si>
  <si>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</si>
  <si>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</si>
  <si>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</si>
  <si>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</si>
  <si>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</si>
  <si>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</si>
  <si>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</si>
  <si>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</si>
  <si>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</si>
  <si>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</si>
  <si>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</si>
  <si>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</si>
  <si>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</si>
  <si>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</si>
  <si>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</si>
  <si>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</si>
  <si>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</si>
  <si>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</si>
  <si>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</si>
  <si>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</si>
  <si>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</si>
  <si>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</si>
  <si>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</si>
  <si>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</si>
  <si>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</si>
  <si>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</si>
  <si>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</si>
  <si>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</si>
  <si>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</si>
  <si>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 (средства населения)</t>
  </si>
  <si>
    <t>i5_80305030503129233000</t>
  </si>
  <si>
    <t>0503129233</t>
  </si>
  <si>
    <t>i6_80305030503129233200</t>
  </si>
  <si>
    <t>i6_80305030503129233240</t>
  </si>
  <si>
    <t>Проект поддержки местных инициатив (субсидия)</t>
  </si>
  <si>
    <t>i5_80305030503175260000</t>
  </si>
  <si>
    <t>0503175260</t>
  </si>
  <si>
    <t>i6_80305030503175260200</t>
  </si>
  <si>
    <t>i6_80305030503175260240</t>
  </si>
  <si>
    <t>Проект поддержки местных инициатив (средства бюджета поселения)</t>
  </si>
  <si>
    <t>i5_803050305031S5260000</t>
  </si>
  <si>
    <t>05031S5260</t>
  </si>
  <si>
    <t>i6_803050305031S5260200</t>
  </si>
  <si>
    <t>i6_803050305031S5260240</t>
  </si>
  <si>
    <t>Поддержка инициативы представителей ТОС (субсидия)</t>
  </si>
  <si>
    <t>i5_80305030504172090000</t>
  </si>
  <si>
    <t>0504172090</t>
  </si>
  <si>
    <t>i6_80305030504172090200</t>
  </si>
  <si>
    <t>i6_80305030504172090240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</si>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</sst>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9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1" t="s">
        <v>36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95" t="s">
        <v>62</v>
      </c>
      <c r="C3" s="195"/>
      <c r="D3" s="195"/>
      <c r="E3" s="22"/>
      <c r="F3" s="22"/>
      <c r="G3" s="196"/>
      <c r="H3" s="196"/>
      <c r="I3" s="32" t="s">
        <v>22</v>
      </c>
      <c r="J3" s="131">
        <v>43344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3" t="s">
        <v>64</v>
      </c>
      <c r="C5" s="193"/>
      <c r="D5" s="193"/>
      <c r="E5" s="193"/>
      <c r="F5" s="193"/>
      <c r="G5" s="193"/>
      <c r="H5" s="193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4" t="s">
        <v>61</v>
      </c>
      <c r="C6" s="194"/>
      <c r="D6" s="194"/>
      <c r="E6" s="194"/>
      <c r="F6" s="194"/>
      <c r="G6" s="194"/>
      <c r="H6" s="194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6" t="s">
        <v>39</v>
      </c>
      <c r="B11" s="156" t="s">
        <v>40</v>
      </c>
      <c r="C11" s="162" t="s">
        <v>41</v>
      </c>
      <c r="D11" s="163"/>
      <c r="E11" s="163"/>
      <c r="F11" s="163"/>
      <c r="G11" s="164"/>
      <c r="H11" s="156" t="s">
        <v>42</v>
      </c>
      <c r="I11" s="156" t="s">
        <v>23</v>
      </c>
      <c r="J11" s="156" t="s">
        <v>43</v>
      </c>
      <c r="K11" s="114"/>
    </row>
    <row r="12" spans="1:12">
      <c r="A12" s="157"/>
      <c r="B12" s="157"/>
      <c r="C12" s="165"/>
      <c r="D12" s="166"/>
      <c r="E12" s="166"/>
      <c r="F12" s="166"/>
      <c r="G12" s="167"/>
      <c r="H12" s="157"/>
      <c r="I12" s="157"/>
      <c r="J12" s="157"/>
      <c r="K12" s="114"/>
    </row>
    <row r="13" spans="1:12">
      <c r="A13" s="158"/>
      <c r="B13" s="158"/>
      <c r="C13" s="168"/>
      <c r="D13" s="169"/>
      <c r="E13" s="169"/>
      <c r="F13" s="169"/>
      <c r="G13" s="170"/>
      <c r="H13" s="158"/>
      <c r="I13" s="158"/>
      <c r="J13" s="158"/>
      <c r="K13" s="114"/>
    </row>
    <row r="14" spans="1:12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9" t="s">
        <v>17</v>
      </c>
      <c r="D15" s="160"/>
      <c r="E15" s="160"/>
      <c r="F15" s="160"/>
      <c r="G15" s="161"/>
      <c r="H15" s="52">
        <v>9624769.2699999996</v>
      </c>
      <c r="I15" s="52">
        <v>5337916.79</v>
      </c>
      <c r="J15" s="105">
        <v>4144594.3</v>
      </c>
    </row>
    <row r="16" spans="1:12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>
      <c r="A17" s="100" t="s">
        <v>374</v>
      </c>
      <c r="B17" s="101" t="s">
        <v>6</v>
      </c>
      <c r="C17" s="102" t="s">
        <v>375</v>
      </c>
      <c r="D17" s="171" t="s">
        <v>71</v>
      </c>
      <c r="E17" s="210"/>
      <c r="F17" s="210"/>
      <c r="G17" s="211"/>
      <c r="H17" s="97">
        <v>2083539.43</v>
      </c>
      <c r="I17" s="103">
        <v>1421846.42</v>
      </c>
      <c r="J17" s="104">
        <v>661693.01</v>
      </c>
      <c r="K17" s="119" t="str">
        <f t="shared" ref="K17:K48" si="0">C17 &amp; D17 &amp; G17</f>
        <v>10000000000000000000</v>
      </c>
      <c r="L17" s="106" t="s">
        <v>376</v>
      </c>
    </row>
    <row r="18" spans="1:12">
      <c r="A18" s="100" t="s">
        <v>377</v>
      </c>
      <c r="B18" s="101" t="s">
        <v>6</v>
      </c>
      <c r="C18" s="102" t="s">
        <v>375</v>
      </c>
      <c r="D18" s="171" t="s">
        <v>378</v>
      </c>
      <c r="E18" s="210"/>
      <c r="F18" s="210"/>
      <c r="G18" s="211"/>
      <c r="H18" s="97">
        <v>2083539.43</v>
      </c>
      <c r="I18" s="103">
        <v>1421846.42</v>
      </c>
      <c r="J18" s="104">
        <v>661693.01</v>
      </c>
      <c r="K18" s="119" t="str">
        <f t="shared" si="0"/>
        <v>10010000000000000000</v>
      </c>
      <c r="L18" s="106" t="s">
        <v>379</v>
      </c>
    </row>
    <row r="19" spans="1:12" ht="22.5">
      <c r="A19" s="100" t="s">
        <v>380</v>
      </c>
      <c r="B19" s="101" t="s">
        <v>6</v>
      </c>
      <c r="C19" s="102" t="s">
        <v>375</v>
      </c>
      <c r="D19" s="171" t="s">
        <v>381</v>
      </c>
      <c r="E19" s="210"/>
      <c r="F19" s="210"/>
      <c r="G19" s="211"/>
      <c r="H19" s="97">
        <v>2083539.43</v>
      </c>
      <c r="I19" s="103">
        <v>1421846.42</v>
      </c>
      <c r="J19" s="104">
        <v>661693.01</v>
      </c>
      <c r="K19" s="119" t="str">
        <f t="shared" si="0"/>
        <v>10010300000000000000</v>
      </c>
      <c r="L19" s="106" t="s">
        <v>382</v>
      </c>
    </row>
    <row r="20" spans="1:12" ht="22.5">
      <c r="A20" s="100" t="s">
        <v>383</v>
      </c>
      <c r="B20" s="101" t="s">
        <v>6</v>
      </c>
      <c r="C20" s="102" t="s">
        <v>375</v>
      </c>
      <c r="D20" s="171" t="s">
        <v>384</v>
      </c>
      <c r="E20" s="210"/>
      <c r="F20" s="210"/>
      <c r="G20" s="211"/>
      <c r="H20" s="97">
        <v>2083539.43</v>
      </c>
      <c r="I20" s="103">
        <v>1421846.42</v>
      </c>
      <c r="J20" s="104">
        <v>661693.01</v>
      </c>
      <c r="K20" s="119" t="str">
        <f t="shared" si="0"/>
        <v>10010302000010000110</v>
      </c>
      <c r="L20" s="106" t="s">
        <v>385</v>
      </c>
    </row>
    <row r="21" spans="1:12" s="85" customFormat="1" ht="56.25">
      <c r="A21" s="80" t="s">
        <v>386</v>
      </c>
      <c r="B21" s="79" t="s">
        <v>6</v>
      </c>
      <c r="C21" s="122" t="s">
        <v>375</v>
      </c>
      <c r="D21" s="153" t="s">
        <v>387</v>
      </c>
      <c r="E21" s="154"/>
      <c r="F21" s="154"/>
      <c r="G21" s="155"/>
      <c r="H21" s="81">
        <v>788202.84</v>
      </c>
      <c r="I21" s="82">
        <v>620510.44999999995</v>
      </c>
      <c r="J21" s="83">
        <f>IF(IF(H21="",0,H21)=0,0,(IF(H21&gt;0,IF(I21&gt;H21,0,H21-I21),IF(I21&gt;H21,H21-I21,0))))</f>
        <v>167692.39000000001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388</v>
      </c>
      <c r="B22" s="79" t="s">
        <v>6</v>
      </c>
      <c r="C22" s="122" t="s">
        <v>375</v>
      </c>
      <c r="D22" s="153" t="s">
        <v>389</v>
      </c>
      <c r="E22" s="154"/>
      <c r="F22" s="154"/>
      <c r="G22" s="155"/>
      <c r="H22" s="81">
        <v>5679.66</v>
      </c>
      <c r="I22" s="82">
        <v>5316.64</v>
      </c>
      <c r="J22" s="83">
        <f>IF(IF(H22="",0,H22)=0,0,(IF(H22&gt;0,IF(I22&gt;H22,0,H22-I22),IF(I22&gt;H22,H22-I22,0))))</f>
        <v>363.02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390</v>
      </c>
      <c r="B23" s="79" t="s">
        <v>6</v>
      </c>
      <c r="C23" s="122" t="s">
        <v>375</v>
      </c>
      <c r="D23" s="153" t="s">
        <v>391</v>
      </c>
      <c r="E23" s="154"/>
      <c r="F23" s="154"/>
      <c r="G23" s="155"/>
      <c r="H23" s="81">
        <v>1441925.91</v>
      </c>
      <c r="I23" s="82">
        <v>940680.49</v>
      </c>
      <c r="J23" s="83">
        <f>IF(IF(H23="",0,H23)=0,0,(IF(H23&gt;0,IF(I23&gt;H23,0,H23-I23),IF(I23&gt;H23,H23-I23,0))))</f>
        <v>501245.42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392</v>
      </c>
      <c r="B24" s="79" t="s">
        <v>6</v>
      </c>
      <c r="C24" s="122" t="s">
        <v>375</v>
      </c>
      <c r="D24" s="153" t="s">
        <v>393</v>
      </c>
      <c r="E24" s="154"/>
      <c r="F24" s="154"/>
      <c r="G24" s="155"/>
      <c r="H24" s="81">
        <v>-152268.98000000001</v>
      </c>
      <c r="I24" s="82">
        <v>-144661.16</v>
      </c>
      <c r="J24" s="83">
        <f>IF(IF(H24="",0,H24)=0,0,(IF(H24&gt;0,IF(I24&gt;H24,0,H24-I24),IF(I24&gt;H24,H24-I24,0))))</f>
        <v>-7607.82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394</v>
      </c>
      <c r="B25" s="101" t="s">
        <v>6</v>
      </c>
      <c r="C25" s="102" t="s">
        <v>395</v>
      </c>
      <c r="D25" s="171" t="s">
        <v>71</v>
      </c>
      <c r="E25" s="210"/>
      <c r="F25" s="210"/>
      <c r="G25" s="211"/>
      <c r="H25" s="97">
        <v>3092300</v>
      </c>
      <c r="I25" s="103">
        <v>780213.81</v>
      </c>
      <c r="J25" s="104">
        <v>2380008.2999999998</v>
      </c>
      <c r="K25" s="119" t="str">
        <f t="shared" si="0"/>
        <v>18200000000000000000</v>
      </c>
      <c r="L25" s="106" t="s">
        <v>396</v>
      </c>
    </row>
    <row r="26" spans="1:12">
      <c r="A26" s="100" t="s">
        <v>377</v>
      </c>
      <c r="B26" s="101" t="s">
        <v>6</v>
      </c>
      <c r="C26" s="102" t="s">
        <v>395</v>
      </c>
      <c r="D26" s="171" t="s">
        <v>378</v>
      </c>
      <c r="E26" s="210"/>
      <c r="F26" s="210"/>
      <c r="G26" s="211"/>
      <c r="H26" s="97">
        <v>3092300</v>
      </c>
      <c r="I26" s="103">
        <v>780213.81</v>
      </c>
      <c r="J26" s="104">
        <v>2380008.2999999998</v>
      </c>
      <c r="K26" s="119" t="str">
        <f t="shared" si="0"/>
        <v>18210000000000000000</v>
      </c>
      <c r="L26" s="106" t="s">
        <v>397</v>
      </c>
    </row>
    <row r="27" spans="1:12">
      <c r="A27" s="100" t="s">
        <v>398</v>
      </c>
      <c r="B27" s="101" t="s">
        <v>6</v>
      </c>
      <c r="C27" s="102" t="s">
        <v>395</v>
      </c>
      <c r="D27" s="171" t="s">
        <v>399</v>
      </c>
      <c r="E27" s="210"/>
      <c r="F27" s="210"/>
      <c r="G27" s="211"/>
      <c r="H27" s="97">
        <v>535900</v>
      </c>
      <c r="I27" s="103">
        <v>344170.34</v>
      </c>
      <c r="J27" s="104">
        <v>193682.08</v>
      </c>
      <c r="K27" s="119" t="str">
        <f t="shared" si="0"/>
        <v>18210100000000000000</v>
      </c>
      <c r="L27" s="106" t="s">
        <v>400</v>
      </c>
    </row>
    <row r="28" spans="1:12">
      <c r="A28" s="100" t="s">
        <v>401</v>
      </c>
      <c r="B28" s="101" t="s">
        <v>6</v>
      </c>
      <c r="C28" s="102" t="s">
        <v>395</v>
      </c>
      <c r="D28" s="171" t="s">
        <v>402</v>
      </c>
      <c r="E28" s="210"/>
      <c r="F28" s="210"/>
      <c r="G28" s="211"/>
      <c r="H28" s="97">
        <v>535900</v>
      </c>
      <c r="I28" s="103">
        <v>344170.34</v>
      </c>
      <c r="J28" s="104">
        <v>193682.08</v>
      </c>
      <c r="K28" s="119" t="str">
        <f t="shared" si="0"/>
        <v>18210102000010000110</v>
      </c>
      <c r="L28" s="106" t="s">
        <v>403</v>
      </c>
    </row>
    <row r="29" spans="1:12" s="85" customFormat="1" ht="56.25">
      <c r="A29" s="80" t="s">
        <v>404</v>
      </c>
      <c r="B29" s="79" t="s">
        <v>6</v>
      </c>
      <c r="C29" s="122" t="s">
        <v>395</v>
      </c>
      <c r="D29" s="153" t="s">
        <v>405</v>
      </c>
      <c r="E29" s="154"/>
      <c r="F29" s="154"/>
      <c r="G29" s="155"/>
      <c r="H29" s="81">
        <v>532400</v>
      </c>
      <c r="I29" s="82">
        <v>338984.48</v>
      </c>
      <c r="J29" s="83">
        <f>IF(IF(H29="",0,H29)=0,0,(IF(H29&gt;0,IF(I29&gt;H29,0,H29-I29),IF(I29&gt;H29,H29-I29,0))))</f>
        <v>193415.52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406</v>
      </c>
      <c r="B30" s="79" t="s">
        <v>6</v>
      </c>
      <c r="C30" s="122" t="s">
        <v>395</v>
      </c>
      <c r="D30" s="153" t="s">
        <v>407</v>
      </c>
      <c r="E30" s="154"/>
      <c r="F30" s="154"/>
      <c r="G30" s="155"/>
      <c r="H30" s="81">
        <v>3000</v>
      </c>
      <c r="I30" s="82">
        <v>4952.42</v>
      </c>
      <c r="J30" s="83">
        <f>IF(IF(H30="",0,H30)=0,0,(IF(H30&gt;0,IF(I30&gt;H30,0,H30-I30),IF(I30&gt;H30,H30-I30,0))))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408</v>
      </c>
      <c r="B31" s="79" t="s">
        <v>6</v>
      </c>
      <c r="C31" s="122" t="s">
        <v>395</v>
      </c>
      <c r="D31" s="153" t="s">
        <v>409</v>
      </c>
      <c r="E31" s="154"/>
      <c r="F31" s="154"/>
      <c r="G31" s="155"/>
      <c r="H31" s="81">
        <v>500</v>
      </c>
      <c r="I31" s="82">
        <v>233.44</v>
      </c>
      <c r="J31" s="83">
        <f>IF(IF(H31="",0,H31)=0,0,(IF(H31&gt;0,IF(I31&gt;H31,0,H31-I31),IF(I31&gt;H31,H31-I31,0))))</f>
        <v>266.56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410</v>
      </c>
      <c r="B32" s="101" t="s">
        <v>6</v>
      </c>
      <c r="C32" s="102" t="s">
        <v>395</v>
      </c>
      <c r="D32" s="171" t="s">
        <v>411</v>
      </c>
      <c r="E32" s="210"/>
      <c r="F32" s="210"/>
      <c r="G32" s="211"/>
      <c r="H32" s="97">
        <v>9000</v>
      </c>
      <c r="I32" s="103">
        <v>74969.69</v>
      </c>
      <c r="J32" s="104">
        <v>0</v>
      </c>
      <c r="K32" s="119" t="str">
        <f t="shared" si="0"/>
        <v>18210500000000000000</v>
      </c>
      <c r="L32" s="106" t="s">
        <v>412</v>
      </c>
    </row>
    <row r="33" spans="1:12">
      <c r="A33" s="100" t="s">
        <v>413</v>
      </c>
      <c r="B33" s="101" t="s">
        <v>6</v>
      </c>
      <c r="C33" s="102" t="s">
        <v>395</v>
      </c>
      <c r="D33" s="171" t="s">
        <v>414</v>
      </c>
      <c r="E33" s="210"/>
      <c r="F33" s="210"/>
      <c r="G33" s="211"/>
      <c r="H33" s="97">
        <v>9000</v>
      </c>
      <c r="I33" s="103">
        <v>74969.69</v>
      </c>
      <c r="J33" s="104">
        <v>0</v>
      </c>
      <c r="K33" s="119" t="str">
        <f t="shared" si="0"/>
        <v>18210503000010000110</v>
      </c>
      <c r="L33" s="106" t="s">
        <v>415</v>
      </c>
    </row>
    <row r="34" spans="1:12" s="85" customFormat="1">
      <c r="A34" s="80" t="s">
        <v>413</v>
      </c>
      <c r="B34" s="79" t="s">
        <v>6</v>
      </c>
      <c r="C34" s="122" t="s">
        <v>395</v>
      </c>
      <c r="D34" s="153" t="s">
        <v>416</v>
      </c>
      <c r="E34" s="154"/>
      <c r="F34" s="154"/>
      <c r="G34" s="155"/>
      <c r="H34" s="81">
        <v>9000</v>
      </c>
      <c r="I34" s="82">
        <v>74969.69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417</v>
      </c>
      <c r="B35" s="101" t="s">
        <v>6</v>
      </c>
      <c r="C35" s="102" t="s">
        <v>395</v>
      </c>
      <c r="D35" s="171" t="s">
        <v>418</v>
      </c>
      <c r="E35" s="210"/>
      <c r="F35" s="210"/>
      <c r="G35" s="211"/>
      <c r="H35" s="97">
        <v>2547400</v>
      </c>
      <c r="I35" s="103">
        <v>361073.78</v>
      </c>
      <c r="J35" s="104">
        <v>2186326.2200000002</v>
      </c>
      <c r="K35" s="119" t="str">
        <f t="shared" si="0"/>
        <v>18210600000000000000</v>
      </c>
      <c r="L35" s="106" t="s">
        <v>419</v>
      </c>
    </row>
    <row r="36" spans="1:12">
      <c r="A36" s="100" t="s">
        <v>420</v>
      </c>
      <c r="B36" s="101" t="s">
        <v>6</v>
      </c>
      <c r="C36" s="102" t="s">
        <v>395</v>
      </c>
      <c r="D36" s="171" t="s">
        <v>421</v>
      </c>
      <c r="E36" s="210"/>
      <c r="F36" s="210"/>
      <c r="G36" s="211"/>
      <c r="H36" s="97">
        <v>182400</v>
      </c>
      <c r="I36" s="103">
        <v>67025.48</v>
      </c>
      <c r="J36" s="104">
        <v>115374.52</v>
      </c>
      <c r="K36" s="119" t="str">
        <f t="shared" si="0"/>
        <v>18210601000000000110</v>
      </c>
      <c r="L36" s="106" t="s">
        <v>422</v>
      </c>
    </row>
    <row r="37" spans="1:12" s="85" customFormat="1" ht="33.75">
      <c r="A37" s="80" t="s">
        <v>423</v>
      </c>
      <c r="B37" s="79" t="s">
        <v>6</v>
      </c>
      <c r="C37" s="122" t="s">
        <v>395</v>
      </c>
      <c r="D37" s="153" t="s">
        <v>424</v>
      </c>
      <c r="E37" s="154"/>
      <c r="F37" s="154"/>
      <c r="G37" s="155"/>
      <c r="H37" s="81">
        <v>182400</v>
      </c>
      <c r="I37" s="82">
        <v>67025.48</v>
      </c>
      <c r="J37" s="83">
        <f>IF(IF(H37="",0,H37)=0,0,(IF(H37&gt;0,IF(I37&gt;H37,0,H37-I37),IF(I37&gt;H37,H37-I37,0))))</f>
        <v>115374.52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425</v>
      </c>
      <c r="B38" s="101" t="s">
        <v>6</v>
      </c>
      <c r="C38" s="102" t="s">
        <v>395</v>
      </c>
      <c r="D38" s="171" t="s">
        <v>426</v>
      </c>
      <c r="E38" s="210"/>
      <c r="F38" s="210"/>
      <c r="G38" s="211"/>
      <c r="H38" s="97">
        <v>2365000</v>
      </c>
      <c r="I38" s="103">
        <v>294048.3</v>
      </c>
      <c r="J38" s="104">
        <v>2070951.7</v>
      </c>
      <c r="K38" s="119" t="str">
        <f t="shared" si="0"/>
        <v>18210606000000000110</v>
      </c>
      <c r="L38" s="106" t="s">
        <v>427</v>
      </c>
    </row>
    <row r="39" spans="1:12">
      <c r="A39" s="100" t="s">
        <v>428</v>
      </c>
      <c r="B39" s="101" t="s">
        <v>6</v>
      </c>
      <c r="C39" s="102" t="s">
        <v>395</v>
      </c>
      <c r="D39" s="171" t="s">
        <v>429</v>
      </c>
      <c r="E39" s="210"/>
      <c r="F39" s="210"/>
      <c r="G39" s="211"/>
      <c r="H39" s="97">
        <v>851400</v>
      </c>
      <c r="I39" s="103">
        <v>244925.34</v>
      </c>
      <c r="J39" s="104">
        <v>606474.66</v>
      </c>
      <c r="K39" s="119" t="str">
        <f t="shared" si="0"/>
        <v>18210606030000000110</v>
      </c>
      <c r="L39" s="106" t="s">
        <v>430</v>
      </c>
    </row>
    <row r="40" spans="1:12" s="85" customFormat="1" ht="22.5">
      <c r="A40" s="80" t="s">
        <v>431</v>
      </c>
      <c r="B40" s="79" t="s">
        <v>6</v>
      </c>
      <c r="C40" s="122" t="s">
        <v>395</v>
      </c>
      <c r="D40" s="153" t="s">
        <v>432</v>
      </c>
      <c r="E40" s="154"/>
      <c r="F40" s="154"/>
      <c r="G40" s="155"/>
      <c r="H40" s="81">
        <v>851400</v>
      </c>
      <c r="I40" s="82">
        <v>244925.34</v>
      </c>
      <c r="J40" s="83">
        <f>IF(IF(H40="",0,H40)=0,0,(IF(H40&gt;0,IF(I40&gt;H40,0,H40-I40),IF(I40&gt;H40,H40-I40,0))))</f>
        <v>606474.66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433</v>
      </c>
      <c r="B41" s="101" t="s">
        <v>6</v>
      </c>
      <c r="C41" s="102" t="s">
        <v>395</v>
      </c>
      <c r="D41" s="171" t="s">
        <v>434</v>
      </c>
      <c r="E41" s="210"/>
      <c r="F41" s="210"/>
      <c r="G41" s="211"/>
      <c r="H41" s="97">
        <v>1513600</v>
      </c>
      <c r="I41" s="103">
        <v>49122.96</v>
      </c>
      <c r="J41" s="104">
        <v>1464477.04</v>
      </c>
      <c r="K41" s="119" t="str">
        <f t="shared" si="0"/>
        <v>18210606040000000110</v>
      </c>
      <c r="L41" s="106" t="s">
        <v>435</v>
      </c>
    </row>
    <row r="42" spans="1:12" s="85" customFormat="1" ht="33.75">
      <c r="A42" s="80" t="s">
        <v>436</v>
      </c>
      <c r="B42" s="79" t="s">
        <v>6</v>
      </c>
      <c r="C42" s="122" t="s">
        <v>395</v>
      </c>
      <c r="D42" s="153" t="s">
        <v>437</v>
      </c>
      <c r="E42" s="154"/>
      <c r="F42" s="154"/>
      <c r="G42" s="155"/>
      <c r="H42" s="81">
        <v>1513600</v>
      </c>
      <c r="I42" s="82">
        <v>49122.96</v>
      </c>
      <c r="J42" s="83">
        <f>IF(IF(H42="",0,H42)=0,0,(IF(H42&gt;0,IF(I42&gt;H42,0,H42-I42),IF(I42&gt;H42,H42-I42,0))))</f>
        <v>1464477.04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95</v>
      </c>
      <c r="D43" s="171" t="s">
        <v>71</v>
      </c>
      <c r="E43" s="210"/>
      <c r="F43" s="210"/>
      <c r="G43" s="211"/>
      <c r="H43" s="97">
        <v>127789</v>
      </c>
      <c r="I43" s="103">
        <v>120806.37</v>
      </c>
      <c r="J43" s="104">
        <v>8997</v>
      </c>
      <c r="K43" s="119" t="str">
        <f t="shared" si="0"/>
        <v>80300000000000000000</v>
      </c>
      <c r="L43" s="106" t="s">
        <v>96</v>
      </c>
    </row>
    <row r="44" spans="1:12">
      <c r="A44" s="100" t="s">
        <v>377</v>
      </c>
      <c r="B44" s="101" t="s">
        <v>6</v>
      </c>
      <c r="C44" s="102" t="s">
        <v>95</v>
      </c>
      <c r="D44" s="171" t="s">
        <v>378</v>
      </c>
      <c r="E44" s="210"/>
      <c r="F44" s="210"/>
      <c r="G44" s="211"/>
      <c r="H44" s="97">
        <v>0</v>
      </c>
      <c r="I44" s="103">
        <v>2014.37</v>
      </c>
      <c r="J44" s="104">
        <v>0</v>
      </c>
      <c r="K44" s="119" t="str">
        <f t="shared" si="0"/>
        <v>80310000000000000000</v>
      </c>
      <c r="L44" s="106" t="s">
        <v>438</v>
      </c>
    </row>
    <row r="45" spans="1:12" ht="33.75">
      <c r="A45" s="100" t="s">
        <v>439</v>
      </c>
      <c r="B45" s="101" t="s">
        <v>6</v>
      </c>
      <c r="C45" s="102" t="s">
        <v>95</v>
      </c>
      <c r="D45" s="171" t="s">
        <v>440</v>
      </c>
      <c r="E45" s="210"/>
      <c r="F45" s="210"/>
      <c r="G45" s="211"/>
      <c r="H45" s="97">
        <v>0</v>
      </c>
      <c r="I45" s="103">
        <v>2014.37</v>
      </c>
      <c r="J45" s="104">
        <v>0</v>
      </c>
      <c r="K45" s="119" t="str">
        <f t="shared" si="0"/>
        <v>80311100000000000000</v>
      </c>
      <c r="L45" s="106" t="s">
        <v>441</v>
      </c>
    </row>
    <row r="46" spans="1:12" ht="67.5">
      <c r="A46" s="100" t="s">
        <v>442</v>
      </c>
      <c r="B46" s="101" t="s">
        <v>6</v>
      </c>
      <c r="C46" s="102" t="s">
        <v>95</v>
      </c>
      <c r="D46" s="171" t="s">
        <v>443</v>
      </c>
      <c r="E46" s="210"/>
      <c r="F46" s="210"/>
      <c r="G46" s="211"/>
      <c r="H46" s="97">
        <v>0</v>
      </c>
      <c r="I46" s="103">
        <v>2014.37</v>
      </c>
      <c r="J46" s="104">
        <v>0</v>
      </c>
      <c r="K46" s="119" t="str">
        <f t="shared" si="0"/>
        <v>80311105000000000120</v>
      </c>
      <c r="L46" s="106" t="s">
        <v>444</v>
      </c>
    </row>
    <row r="47" spans="1:12" ht="67.5">
      <c r="A47" s="100" t="s">
        <v>445</v>
      </c>
      <c r="B47" s="101" t="s">
        <v>6</v>
      </c>
      <c r="C47" s="102" t="s">
        <v>95</v>
      </c>
      <c r="D47" s="171" t="s">
        <v>446</v>
      </c>
      <c r="E47" s="210"/>
      <c r="F47" s="210"/>
      <c r="G47" s="211"/>
      <c r="H47" s="97">
        <v>0</v>
      </c>
      <c r="I47" s="103">
        <v>2014.37</v>
      </c>
      <c r="J47" s="104">
        <v>0</v>
      </c>
      <c r="K47" s="119" t="str">
        <f t="shared" si="0"/>
        <v>80311105030000000120</v>
      </c>
      <c r="L47" s="106" t="s">
        <v>447</v>
      </c>
    </row>
    <row r="48" spans="1:12" s="85" customFormat="1" ht="56.25">
      <c r="A48" s="80" t="s">
        <v>448</v>
      </c>
      <c r="B48" s="79" t="s">
        <v>6</v>
      </c>
      <c r="C48" s="122" t="s">
        <v>95</v>
      </c>
      <c r="D48" s="153" t="s">
        <v>449</v>
      </c>
      <c r="E48" s="154"/>
      <c r="F48" s="154"/>
      <c r="G48" s="155"/>
      <c r="H48" s="81">
        <v>0</v>
      </c>
      <c r="I48" s="82">
        <v>2014.37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450</v>
      </c>
      <c r="B49" s="101" t="s">
        <v>6</v>
      </c>
      <c r="C49" s="102" t="s">
        <v>95</v>
      </c>
      <c r="D49" s="171" t="s">
        <v>451</v>
      </c>
      <c r="E49" s="210"/>
      <c r="F49" s="210"/>
      <c r="G49" s="211"/>
      <c r="H49" s="97">
        <v>127789</v>
      </c>
      <c r="I49" s="103">
        <v>118792</v>
      </c>
      <c r="J49" s="104">
        <v>8997</v>
      </c>
      <c r="K49" s="119" t="str">
        <f t="shared" ref="K49:K66" si="1">C49 &amp; D49 &amp; G49</f>
        <v>80320000000000000000</v>
      </c>
      <c r="L49" s="106" t="s">
        <v>452</v>
      </c>
    </row>
    <row r="50" spans="1:12">
      <c r="A50" s="100" t="s">
        <v>453</v>
      </c>
      <c r="B50" s="101" t="s">
        <v>6</v>
      </c>
      <c r="C50" s="102" t="s">
        <v>95</v>
      </c>
      <c r="D50" s="171" t="s">
        <v>454</v>
      </c>
      <c r="E50" s="210"/>
      <c r="F50" s="210"/>
      <c r="G50" s="211"/>
      <c r="H50" s="97">
        <v>127789</v>
      </c>
      <c r="I50" s="103">
        <v>118792</v>
      </c>
      <c r="J50" s="104">
        <v>8997</v>
      </c>
      <c r="K50" s="119" t="str">
        <f t="shared" si="1"/>
        <v>80320700000000000000</v>
      </c>
      <c r="L50" s="106" t="s">
        <v>455</v>
      </c>
    </row>
    <row r="51" spans="1:12" ht="22.5">
      <c r="A51" s="100" t="s">
        <v>456</v>
      </c>
      <c r="B51" s="101" t="s">
        <v>6</v>
      </c>
      <c r="C51" s="102" t="s">
        <v>95</v>
      </c>
      <c r="D51" s="171" t="s">
        <v>457</v>
      </c>
      <c r="E51" s="210"/>
      <c r="F51" s="210"/>
      <c r="G51" s="211"/>
      <c r="H51" s="97">
        <v>127789</v>
      </c>
      <c r="I51" s="103">
        <v>118792</v>
      </c>
      <c r="J51" s="104">
        <v>8997</v>
      </c>
      <c r="K51" s="119" t="str">
        <f t="shared" si="1"/>
        <v>80320705000100000180</v>
      </c>
      <c r="L51" s="106" t="s">
        <v>458</v>
      </c>
    </row>
    <row r="52" spans="1:12" s="85" customFormat="1" ht="22.5">
      <c r="A52" s="80" t="s">
        <v>456</v>
      </c>
      <c r="B52" s="79" t="s">
        <v>6</v>
      </c>
      <c r="C52" s="122" t="s">
        <v>95</v>
      </c>
      <c r="D52" s="153" t="s">
        <v>459</v>
      </c>
      <c r="E52" s="154"/>
      <c r="F52" s="154"/>
      <c r="G52" s="155"/>
      <c r="H52" s="81">
        <v>127789</v>
      </c>
      <c r="I52" s="82">
        <v>118792</v>
      </c>
      <c r="J52" s="83">
        <f>IF(IF(H52="",0,H52)=0,0,(IF(H52&gt;0,IF(I52&gt;H52,0,H52-I52),IF(I52&gt;H52,H52-I52,0))))</f>
        <v>8997</v>
      </c>
      <c r="K52" s="120" t="str">
        <f t="shared" si="1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71" t="s">
        <v>71</v>
      </c>
      <c r="E53" s="210"/>
      <c r="F53" s="210"/>
      <c r="G53" s="211"/>
      <c r="H53" s="97">
        <v>4321140.84</v>
      </c>
      <c r="I53" s="103">
        <v>3015050.19</v>
      </c>
      <c r="J53" s="104">
        <v>1093895.99</v>
      </c>
      <c r="K53" s="119" t="str">
        <f t="shared" si="1"/>
        <v>89200000000000000000</v>
      </c>
      <c r="L53" s="106" t="s">
        <v>72</v>
      </c>
    </row>
    <row r="54" spans="1:12">
      <c r="A54" s="100" t="s">
        <v>450</v>
      </c>
      <c r="B54" s="101" t="s">
        <v>6</v>
      </c>
      <c r="C54" s="102" t="s">
        <v>65</v>
      </c>
      <c r="D54" s="171" t="s">
        <v>451</v>
      </c>
      <c r="E54" s="210"/>
      <c r="F54" s="210"/>
      <c r="G54" s="211"/>
      <c r="H54" s="97">
        <v>4321140.84</v>
      </c>
      <c r="I54" s="103">
        <v>3015050.19</v>
      </c>
      <c r="J54" s="104">
        <v>1093895.99</v>
      </c>
      <c r="K54" s="119" t="str">
        <f t="shared" si="1"/>
        <v>89220000000000000000</v>
      </c>
      <c r="L54" s="106" t="s">
        <v>460</v>
      </c>
    </row>
    <row r="55" spans="1:12" ht="33.75">
      <c r="A55" s="100" t="s">
        <v>461</v>
      </c>
      <c r="B55" s="101" t="s">
        <v>6</v>
      </c>
      <c r="C55" s="102" t="s">
        <v>65</v>
      </c>
      <c r="D55" s="171" t="s">
        <v>462</v>
      </c>
      <c r="E55" s="210"/>
      <c r="F55" s="210"/>
      <c r="G55" s="211"/>
      <c r="H55" s="97">
        <v>4321140.84</v>
      </c>
      <c r="I55" s="103">
        <v>3227244.85</v>
      </c>
      <c r="J55" s="104">
        <v>1093895.99</v>
      </c>
      <c r="K55" s="119" t="str">
        <f t="shared" si="1"/>
        <v>89220200000000000000</v>
      </c>
      <c r="L55" s="106" t="s">
        <v>463</v>
      </c>
    </row>
    <row r="56" spans="1:12" ht="22.5">
      <c r="A56" s="100" t="s">
        <v>464</v>
      </c>
      <c r="B56" s="101" t="s">
        <v>6</v>
      </c>
      <c r="C56" s="102" t="s">
        <v>65</v>
      </c>
      <c r="D56" s="171" t="s">
        <v>465</v>
      </c>
      <c r="E56" s="210"/>
      <c r="F56" s="210"/>
      <c r="G56" s="211"/>
      <c r="H56" s="97">
        <v>1708300</v>
      </c>
      <c r="I56" s="103">
        <v>1130100</v>
      </c>
      <c r="J56" s="104">
        <v>578200</v>
      </c>
      <c r="K56" s="119" t="str">
        <f t="shared" si="1"/>
        <v>89220210000000000151</v>
      </c>
      <c r="L56" s="106" t="s">
        <v>466</v>
      </c>
    </row>
    <row r="57" spans="1:12">
      <c r="A57" s="100" t="s">
        <v>467</v>
      </c>
      <c r="B57" s="101" t="s">
        <v>6</v>
      </c>
      <c r="C57" s="102" t="s">
        <v>65</v>
      </c>
      <c r="D57" s="171" t="s">
        <v>468</v>
      </c>
      <c r="E57" s="210"/>
      <c r="F57" s="210"/>
      <c r="G57" s="211"/>
      <c r="H57" s="97">
        <v>1708300</v>
      </c>
      <c r="I57" s="103">
        <v>1130100</v>
      </c>
      <c r="J57" s="104">
        <v>578200</v>
      </c>
      <c r="K57" s="119" t="str">
        <f t="shared" si="1"/>
        <v>89220215001000000151</v>
      </c>
      <c r="L57" s="106" t="s">
        <v>469</v>
      </c>
    </row>
    <row r="58" spans="1:12" s="85" customFormat="1" ht="22.5">
      <c r="A58" s="80" t="s">
        <v>470</v>
      </c>
      <c r="B58" s="79" t="s">
        <v>6</v>
      </c>
      <c r="C58" s="122" t="s">
        <v>65</v>
      </c>
      <c r="D58" s="153" t="s">
        <v>471</v>
      </c>
      <c r="E58" s="154"/>
      <c r="F58" s="154"/>
      <c r="G58" s="155"/>
      <c r="H58" s="81">
        <v>1708300</v>
      </c>
      <c r="I58" s="82">
        <v>1130100</v>
      </c>
      <c r="J58" s="83">
        <f>IF(IF(H58="",0,H58)=0,0,(IF(H58&gt;0,IF(I58&gt;H58,0,H58-I58),IF(I58&gt;H58,H58-I58,0))))</f>
        <v>578200</v>
      </c>
      <c r="K58" s="120" t="str">
        <f t="shared" si="1"/>
        <v>89220215001100000151</v>
      </c>
      <c r="L58" s="84" t="str">
        <f>C58 &amp; D58 &amp; G58</f>
        <v>89220215001100000151</v>
      </c>
    </row>
    <row r="59" spans="1:12" ht="22.5">
      <c r="A59" s="100" t="s">
        <v>472</v>
      </c>
      <c r="B59" s="101" t="s">
        <v>6</v>
      </c>
      <c r="C59" s="102" t="s">
        <v>65</v>
      </c>
      <c r="D59" s="171" t="s">
        <v>473</v>
      </c>
      <c r="E59" s="210"/>
      <c r="F59" s="210"/>
      <c r="G59" s="211"/>
      <c r="H59" s="97">
        <v>2612840.84</v>
      </c>
      <c r="I59" s="103">
        <v>2097144.85</v>
      </c>
      <c r="J59" s="104">
        <v>515695.99</v>
      </c>
      <c r="K59" s="119" t="str">
        <f t="shared" si="1"/>
        <v>89220220000000000151</v>
      </c>
      <c r="L59" s="106" t="s">
        <v>474</v>
      </c>
    </row>
    <row r="60" spans="1:12" ht="45">
      <c r="A60" s="100" t="s">
        <v>475</v>
      </c>
      <c r="B60" s="101" t="s">
        <v>6</v>
      </c>
      <c r="C60" s="102" t="s">
        <v>65</v>
      </c>
      <c r="D60" s="171" t="s">
        <v>476</v>
      </c>
      <c r="E60" s="210"/>
      <c r="F60" s="210"/>
      <c r="G60" s="211"/>
      <c r="H60" s="97">
        <v>737377</v>
      </c>
      <c r="I60" s="103">
        <v>221681.2</v>
      </c>
      <c r="J60" s="104">
        <v>515695.8</v>
      </c>
      <c r="K60" s="119" t="str">
        <f t="shared" si="1"/>
        <v>89220225555000000151</v>
      </c>
      <c r="L60" s="106" t="s">
        <v>477</v>
      </c>
    </row>
    <row r="61" spans="1:12" s="85" customFormat="1" ht="45">
      <c r="A61" s="80" t="s">
        <v>478</v>
      </c>
      <c r="B61" s="79" t="s">
        <v>6</v>
      </c>
      <c r="C61" s="122" t="s">
        <v>65</v>
      </c>
      <c r="D61" s="153" t="s">
        <v>479</v>
      </c>
      <c r="E61" s="154"/>
      <c r="F61" s="154"/>
      <c r="G61" s="155"/>
      <c r="H61" s="81">
        <v>737377</v>
      </c>
      <c r="I61" s="82">
        <v>221681.2</v>
      </c>
      <c r="J61" s="83">
        <f>IF(IF(H61="",0,H61)=0,0,(IF(H61&gt;0,IF(I61&gt;H61,0,H61-I61),IF(I61&gt;H61,H61-I61,0))))</f>
        <v>515695.8</v>
      </c>
      <c r="K61" s="120" t="str">
        <f t="shared" si="1"/>
        <v>89220225555100000151</v>
      </c>
      <c r="L61" s="84" t="str">
        <f>C61 &amp; D61 &amp; G61</f>
        <v>89220225555100000151</v>
      </c>
    </row>
    <row r="62" spans="1:12">
      <c r="A62" s="100" t="s">
        <v>480</v>
      </c>
      <c r="B62" s="101" t="s">
        <v>6</v>
      </c>
      <c r="C62" s="102" t="s">
        <v>65</v>
      </c>
      <c r="D62" s="171" t="s">
        <v>481</v>
      </c>
      <c r="E62" s="210"/>
      <c r="F62" s="210"/>
      <c r="G62" s="211"/>
      <c r="H62" s="97">
        <v>1875463.84</v>
      </c>
      <c r="I62" s="103">
        <v>1875463.65</v>
      </c>
      <c r="J62" s="104">
        <v>0.19</v>
      </c>
      <c r="K62" s="119" t="str">
        <f t="shared" si="1"/>
        <v>89220229999000000151</v>
      </c>
      <c r="L62" s="106" t="s">
        <v>482</v>
      </c>
    </row>
    <row r="63" spans="1:12" s="85" customFormat="1">
      <c r="A63" s="80" t="s">
        <v>483</v>
      </c>
      <c r="B63" s="79" t="s">
        <v>6</v>
      </c>
      <c r="C63" s="122" t="s">
        <v>65</v>
      </c>
      <c r="D63" s="153" t="s">
        <v>484</v>
      </c>
      <c r="E63" s="154"/>
      <c r="F63" s="154"/>
      <c r="G63" s="155"/>
      <c r="H63" s="81">
        <v>1875463.84</v>
      </c>
      <c r="I63" s="82">
        <v>1875463.65</v>
      </c>
      <c r="J63" s="83">
        <f>IF(IF(H63="",0,H63)=0,0,(IF(H63&gt;0,IF(I63&gt;H63,0,H63-I63),IF(I63&gt;H63,H63-I63,0))))</f>
        <v>0.19</v>
      </c>
      <c r="K63" s="120" t="str">
        <f t="shared" si="1"/>
        <v>89220229999100000151</v>
      </c>
      <c r="L63" s="84" t="str">
        <f>C63 &amp; D63 &amp; G63</f>
        <v>89220229999100000151</v>
      </c>
    </row>
    <row r="64" spans="1:12" ht="33.75">
      <c r="A64" s="100" t="s">
        <v>485</v>
      </c>
      <c r="B64" s="101" t="s">
        <v>6</v>
      </c>
      <c r="C64" s="102" t="s">
        <v>65</v>
      </c>
      <c r="D64" s="171" t="s">
        <v>486</v>
      </c>
      <c r="E64" s="210"/>
      <c r="F64" s="210"/>
      <c r="G64" s="211"/>
      <c r="H64" s="97">
        <v>0</v>
      </c>
      <c r="I64" s="103">
        <v>-212194.66</v>
      </c>
      <c r="J64" s="104">
        <v>0</v>
      </c>
      <c r="K64" s="119" t="str">
        <f t="shared" si="1"/>
        <v>89221900000000000000</v>
      </c>
      <c r="L64" s="106" t="s">
        <v>487</v>
      </c>
    </row>
    <row r="65" spans="1:12" ht="45">
      <c r="A65" s="100" t="s">
        <v>488</v>
      </c>
      <c r="B65" s="101" t="s">
        <v>6</v>
      </c>
      <c r="C65" s="102" t="s">
        <v>65</v>
      </c>
      <c r="D65" s="171" t="s">
        <v>489</v>
      </c>
      <c r="E65" s="210"/>
      <c r="F65" s="210"/>
      <c r="G65" s="211"/>
      <c r="H65" s="97">
        <v>0</v>
      </c>
      <c r="I65" s="103">
        <v>-212194.66</v>
      </c>
      <c r="J65" s="104">
        <v>0</v>
      </c>
      <c r="K65" s="119" t="str">
        <f t="shared" si="1"/>
        <v>89221900000100000151</v>
      </c>
      <c r="L65" s="106" t="s">
        <v>490</v>
      </c>
    </row>
    <row r="66" spans="1:12" s="85" customFormat="1" ht="45">
      <c r="A66" s="80" t="s">
        <v>491</v>
      </c>
      <c r="B66" s="79" t="s">
        <v>6</v>
      </c>
      <c r="C66" s="122" t="s">
        <v>65</v>
      </c>
      <c r="D66" s="153" t="s">
        <v>492</v>
      </c>
      <c r="E66" s="154"/>
      <c r="F66" s="154"/>
      <c r="G66" s="155"/>
      <c r="H66" s="81">
        <v>0</v>
      </c>
      <c r="I66" s="82">
        <v>-212194.66</v>
      </c>
      <c r="J66" s="83">
        <f>IF(IF(H66="",0,H66)=0,0,(IF(H66&gt;0,IF(I66&gt;H66,0,H66-I66),IF(I66&gt;H66,H66-I66,0))))</f>
        <v>0</v>
      </c>
      <c r="K66" s="120" t="str">
        <f t="shared" si="1"/>
        <v>89221960010100000151</v>
      </c>
      <c r="L66" s="84" t="str">
        <f>C66 &amp; D66 &amp; G66</f>
        <v>89221960010100000151</v>
      </c>
    </row>
    <row r="67" spans="1:12" ht="3.75" hidden="1" customHeight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>
      <c r="A69" s="197" t="s">
        <v>24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13"/>
    </row>
    <row r="70" spans="1:1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>
      <c r="A71" s="156" t="s">
        <v>39</v>
      </c>
      <c r="B71" s="156" t="s">
        <v>40</v>
      </c>
      <c r="C71" s="162" t="s">
        <v>44</v>
      </c>
      <c r="D71" s="163"/>
      <c r="E71" s="163"/>
      <c r="F71" s="163"/>
      <c r="G71" s="164"/>
      <c r="H71" s="156" t="s">
        <v>42</v>
      </c>
      <c r="I71" s="156" t="s">
        <v>23</v>
      </c>
      <c r="J71" s="156" t="s">
        <v>43</v>
      </c>
      <c r="K71" s="114"/>
    </row>
    <row r="72" spans="1:12">
      <c r="A72" s="157"/>
      <c r="B72" s="157"/>
      <c r="C72" s="165"/>
      <c r="D72" s="166"/>
      <c r="E72" s="166"/>
      <c r="F72" s="166"/>
      <c r="G72" s="167"/>
      <c r="H72" s="157"/>
      <c r="I72" s="157"/>
      <c r="J72" s="157"/>
      <c r="K72" s="114"/>
    </row>
    <row r="73" spans="1:12">
      <c r="A73" s="158"/>
      <c r="B73" s="158"/>
      <c r="C73" s="168"/>
      <c r="D73" s="169"/>
      <c r="E73" s="169"/>
      <c r="F73" s="169"/>
      <c r="G73" s="170"/>
      <c r="H73" s="158"/>
      <c r="I73" s="158"/>
      <c r="J73" s="158"/>
      <c r="K73" s="114"/>
    </row>
    <row r="74" spans="1:12" ht="13.5" thickBot="1">
      <c r="A74" s="70">
        <v>1</v>
      </c>
      <c r="B74" s="12">
        <v>2</v>
      </c>
      <c r="C74" s="185">
        <v>3</v>
      </c>
      <c r="D74" s="186"/>
      <c r="E74" s="186"/>
      <c r="F74" s="186"/>
      <c r="G74" s="187"/>
      <c r="H74" s="13" t="s">
        <v>2</v>
      </c>
      <c r="I74" s="13" t="s">
        <v>25</v>
      </c>
      <c r="J74" s="13" t="s">
        <v>26</v>
      </c>
      <c r="K74" s="115"/>
    </row>
    <row r="75" spans="1:12">
      <c r="A75" s="71" t="s">
        <v>5</v>
      </c>
      <c r="B75" s="38" t="s">
        <v>7</v>
      </c>
      <c r="C75" s="159" t="s">
        <v>17</v>
      </c>
      <c r="D75" s="160"/>
      <c r="E75" s="160"/>
      <c r="F75" s="160"/>
      <c r="G75" s="161"/>
      <c r="H75" s="52">
        <v>11165832.789999999</v>
      </c>
      <c r="I75" s="52">
        <v>6067954.5800000001</v>
      </c>
      <c r="J75" s="105">
        <v>5097878.21</v>
      </c>
    </row>
    <row r="76" spans="1:12" ht="12.75" customHeight="1">
      <c r="A76" s="73" t="s">
        <v>4</v>
      </c>
      <c r="B76" s="50"/>
      <c r="C76" s="198"/>
      <c r="D76" s="199"/>
      <c r="E76" s="199"/>
      <c r="F76" s="199"/>
      <c r="G76" s="200"/>
      <c r="H76" s="59"/>
      <c r="I76" s="60"/>
      <c r="J76" s="61"/>
    </row>
    <row r="77" spans="1:12">
      <c r="A77" s="100">
        <v>803</v>
      </c>
      <c r="B77" s="101" t="s">
        <v>7</v>
      </c>
      <c r="C77" s="102" t="s">
        <v>95</v>
      </c>
      <c r="D77" s="125" t="s">
        <v>132</v>
      </c>
      <c r="E77" s="171" t="s">
        <v>130</v>
      </c>
      <c r="F77" s="172"/>
      <c r="G77" s="130" t="s">
        <v>131</v>
      </c>
      <c r="H77" s="97">
        <v>11165832.789999999</v>
      </c>
      <c r="I77" s="103">
        <v>6067954.5800000001</v>
      </c>
      <c r="J77" s="104">
        <v>5097878.21</v>
      </c>
      <c r="K77" s="119" t="str">
        <f t="shared" ref="K77:K108" si="2">C77 &amp; D77 &amp;E77 &amp; F77 &amp; G77</f>
        <v>80300000000000000000</v>
      </c>
      <c r="L77" s="107" t="s">
        <v>96</v>
      </c>
    </row>
    <row r="78" spans="1:12">
      <c r="A78" s="100" t="s">
        <v>133</v>
      </c>
      <c r="B78" s="101" t="s">
        <v>7</v>
      </c>
      <c r="C78" s="102" t="s">
        <v>95</v>
      </c>
      <c r="D78" s="125" t="s">
        <v>134</v>
      </c>
      <c r="E78" s="171" t="s">
        <v>130</v>
      </c>
      <c r="F78" s="172"/>
      <c r="G78" s="130" t="s">
        <v>131</v>
      </c>
      <c r="H78" s="97">
        <v>19000</v>
      </c>
      <c r="I78" s="103">
        <v>12664.5</v>
      </c>
      <c r="J78" s="104">
        <v>6335.5</v>
      </c>
      <c r="K78" s="119" t="str">
        <f t="shared" si="2"/>
        <v>80301000000000000000</v>
      </c>
      <c r="L78" s="107" t="s">
        <v>99</v>
      </c>
    </row>
    <row r="79" spans="1:12">
      <c r="A79" s="100" t="s">
        <v>135</v>
      </c>
      <c r="B79" s="101" t="s">
        <v>7</v>
      </c>
      <c r="C79" s="102" t="s">
        <v>95</v>
      </c>
      <c r="D79" s="125" t="s">
        <v>137</v>
      </c>
      <c r="E79" s="171" t="s">
        <v>130</v>
      </c>
      <c r="F79" s="172"/>
      <c r="G79" s="130" t="s">
        <v>131</v>
      </c>
      <c r="H79" s="97">
        <v>2000</v>
      </c>
      <c r="I79" s="103">
        <v>0</v>
      </c>
      <c r="J79" s="104">
        <v>2000</v>
      </c>
      <c r="K79" s="119" t="str">
        <f t="shared" si="2"/>
        <v>80301110000000000000</v>
      </c>
      <c r="L79" s="107" t="s">
        <v>136</v>
      </c>
    </row>
    <row r="80" spans="1:12">
      <c r="A80" s="100" t="s">
        <v>135</v>
      </c>
      <c r="B80" s="101" t="s">
        <v>7</v>
      </c>
      <c r="C80" s="102" t="s">
        <v>95</v>
      </c>
      <c r="D80" s="125" t="s">
        <v>137</v>
      </c>
      <c r="E80" s="171" t="s">
        <v>139</v>
      </c>
      <c r="F80" s="172"/>
      <c r="G80" s="130" t="s">
        <v>131</v>
      </c>
      <c r="H80" s="97">
        <v>2000</v>
      </c>
      <c r="I80" s="103">
        <v>0</v>
      </c>
      <c r="J80" s="104">
        <v>2000</v>
      </c>
      <c r="K80" s="119" t="str">
        <f t="shared" si="2"/>
        <v>80301119990028990000</v>
      </c>
      <c r="L80" s="107" t="s">
        <v>138</v>
      </c>
    </row>
    <row r="81" spans="1:12">
      <c r="A81" s="100" t="s">
        <v>140</v>
      </c>
      <c r="B81" s="101" t="s">
        <v>7</v>
      </c>
      <c r="C81" s="102" t="s">
        <v>95</v>
      </c>
      <c r="D81" s="125" t="s">
        <v>137</v>
      </c>
      <c r="E81" s="171" t="s">
        <v>139</v>
      </c>
      <c r="F81" s="172"/>
      <c r="G81" s="130" t="s">
        <v>142</v>
      </c>
      <c r="H81" s="97">
        <v>2000</v>
      </c>
      <c r="I81" s="103">
        <v>0</v>
      </c>
      <c r="J81" s="104">
        <v>2000</v>
      </c>
      <c r="K81" s="119" t="str">
        <f t="shared" si="2"/>
        <v>80301119990028990800</v>
      </c>
      <c r="L81" s="107" t="s">
        <v>141</v>
      </c>
    </row>
    <row r="82" spans="1:12" s="85" customFormat="1">
      <c r="A82" s="80" t="s">
        <v>143</v>
      </c>
      <c r="B82" s="79" t="s">
        <v>7</v>
      </c>
      <c r="C82" s="122" t="s">
        <v>95</v>
      </c>
      <c r="D82" s="126" t="s">
        <v>137</v>
      </c>
      <c r="E82" s="153" t="s">
        <v>139</v>
      </c>
      <c r="F82" s="206"/>
      <c r="G82" s="123" t="s">
        <v>144</v>
      </c>
      <c r="H82" s="81">
        <v>2000</v>
      </c>
      <c r="I82" s="82">
        <v>0</v>
      </c>
      <c r="J82" s="83">
        <f>IF(IF(H82="",0,H82)=0,0,(IF(H82&gt;0,IF(I82&gt;H82,0,H82-I82),IF(I82&gt;H82,H82-I82,0))))</f>
        <v>2000</v>
      </c>
      <c r="K82" s="119" t="str">
        <f t="shared" si="2"/>
        <v>80301119990028990870</v>
      </c>
      <c r="L82" s="84" t="str">
        <f>C82 &amp; D82 &amp;E82 &amp; F82 &amp; G82</f>
        <v>80301119990028990870</v>
      </c>
    </row>
    <row r="83" spans="1:12">
      <c r="A83" s="100" t="s">
        <v>145</v>
      </c>
      <c r="B83" s="101" t="s">
        <v>7</v>
      </c>
      <c r="C83" s="102" t="s">
        <v>95</v>
      </c>
      <c r="D83" s="125" t="s">
        <v>147</v>
      </c>
      <c r="E83" s="171" t="s">
        <v>130</v>
      </c>
      <c r="F83" s="172"/>
      <c r="G83" s="130" t="s">
        <v>131</v>
      </c>
      <c r="H83" s="97">
        <v>17000</v>
      </c>
      <c r="I83" s="103">
        <v>12664.5</v>
      </c>
      <c r="J83" s="104">
        <v>4335.5</v>
      </c>
      <c r="K83" s="119" t="str">
        <f t="shared" si="2"/>
        <v>80301130000000000000</v>
      </c>
      <c r="L83" s="107" t="s">
        <v>146</v>
      </c>
    </row>
    <row r="84" spans="1:12" ht="22.5">
      <c r="A84" s="100" t="s">
        <v>148</v>
      </c>
      <c r="B84" s="101" t="s">
        <v>7</v>
      </c>
      <c r="C84" s="102" t="s">
        <v>95</v>
      </c>
      <c r="D84" s="125" t="s">
        <v>147</v>
      </c>
      <c r="E84" s="171" t="s">
        <v>150</v>
      </c>
      <c r="F84" s="172"/>
      <c r="G84" s="130" t="s">
        <v>131</v>
      </c>
      <c r="H84" s="97">
        <v>17000</v>
      </c>
      <c r="I84" s="103">
        <v>12664.5</v>
      </c>
      <c r="J84" s="104">
        <v>4335.5</v>
      </c>
      <c r="K84" s="119" t="str">
        <f t="shared" si="2"/>
        <v>80301139990028320000</v>
      </c>
      <c r="L84" s="107" t="s">
        <v>149</v>
      </c>
    </row>
    <row r="85" spans="1:12">
      <c r="A85" s="100" t="s">
        <v>140</v>
      </c>
      <c r="B85" s="101" t="s">
        <v>7</v>
      </c>
      <c r="C85" s="102" t="s">
        <v>95</v>
      </c>
      <c r="D85" s="125" t="s">
        <v>147</v>
      </c>
      <c r="E85" s="171" t="s">
        <v>150</v>
      </c>
      <c r="F85" s="172"/>
      <c r="G85" s="130" t="s">
        <v>142</v>
      </c>
      <c r="H85" s="97">
        <v>17000</v>
      </c>
      <c r="I85" s="103">
        <v>12664.5</v>
      </c>
      <c r="J85" s="104">
        <v>4335.5</v>
      </c>
      <c r="K85" s="119" t="str">
        <f t="shared" si="2"/>
        <v>80301139990028320800</v>
      </c>
      <c r="L85" s="107" t="s">
        <v>151</v>
      </c>
    </row>
    <row r="86" spans="1:12">
      <c r="A86" s="100" t="s">
        <v>152</v>
      </c>
      <c r="B86" s="101" t="s">
        <v>7</v>
      </c>
      <c r="C86" s="102" t="s">
        <v>95</v>
      </c>
      <c r="D86" s="125" t="s">
        <v>147</v>
      </c>
      <c r="E86" s="171" t="s">
        <v>150</v>
      </c>
      <c r="F86" s="172"/>
      <c r="G86" s="130" t="s">
        <v>154</v>
      </c>
      <c r="H86" s="97">
        <v>17000</v>
      </c>
      <c r="I86" s="103">
        <v>12664.5</v>
      </c>
      <c r="J86" s="104">
        <v>4335.5</v>
      </c>
      <c r="K86" s="119" t="str">
        <f t="shared" si="2"/>
        <v>80301139990028320850</v>
      </c>
      <c r="L86" s="107" t="s">
        <v>153</v>
      </c>
    </row>
    <row r="87" spans="1:12" s="85" customFormat="1">
      <c r="A87" s="80" t="s">
        <v>155</v>
      </c>
      <c r="B87" s="79" t="s">
        <v>7</v>
      </c>
      <c r="C87" s="122" t="s">
        <v>95</v>
      </c>
      <c r="D87" s="126" t="s">
        <v>147</v>
      </c>
      <c r="E87" s="153" t="s">
        <v>150</v>
      </c>
      <c r="F87" s="206"/>
      <c r="G87" s="123" t="s">
        <v>156</v>
      </c>
      <c r="H87" s="81">
        <v>17000</v>
      </c>
      <c r="I87" s="82">
        <v>12664.5</v>
      </c>
      <c r="J87" s="83">
        <f>IF(IF(H87="",0,H87)=0,0,(IF(H87&gt;0,IF(I87&gt;H87,0,H87-I87),IF(I87&gt;H87,H87-I87,0))))</f>
        <v>4335.5</v>
      </c>
      <c r="K87" s="119" t="str">
        <f t="shared" si="2"/>
        <v>80301139990028320853</v>
      </c>
      <c r="L87" s="84" t="str">
        <f>C87 &amp; D87 &amp;E87 &amp; F87 &amp; G87</f>
        <v>80301139990028320853</v>
      </c>
    </row>
    <row r="88" spans="1:12" ht="22.5">
      <c r="A88" s="100" t="s">
        <v>157</v>
      </c>
      <c r="B88" s="101" t="s">
        <v>7</v>
      </c>
      <c r="C88" s="102" t="s">
        <v>95</v>
      </c>
      <c r="D88" s="125" t="s">
        <v>159</v>
      </c>
      <c r="E88" s="171" t="s">
        <v>130</v>
      </c>
      <c r="F88" s="172"/>
      <c r="G88" s="130" t="s">
        <v>131</v>
      </c>
      <c r="H88" s="97">
        <v>63100</v>
      </c>
      <c r="I88" s="103">
        <v>12000</v>
      </c>
      <c r="J88" s="104">
        <v>51100</v>
      </c>
      <c r="K88" s="119" t="str">
        <f t="shared" si="2"/>
        <v>80303000000000000000</v>
      </c>
      <c r="L88" s="107" t="s">
        <v>158</v>
      </c>
    </row>
    <row r="89" spans="1:12">
      <c r="A89" s="100" t="s">
        <v>160</v>
      </c>
      <c r="B89" s="101" t="s">
        <v>7</v>
      </c>
      <c r="C89" s="102" t="s">
        <v>95</v>
      </c>
      <c r="D89" s="125" t="s">
        <v>162</v>
      </c>
      <c r="E89" s="171" t="s">
        <v>130</v>
      </c>
      <c r="F89" s="172"/>
      <c r="G89" s="130" t="s">
        <v>131</v>
      </c>
      <c r="H89" s="97">
        <v>63100</v>
      </c>
      <c r="I89" s="103">
        <v>12000</v>
      </c>
      <c r="J89" s="104">
        <v>51100</v>
      </c>
      <c r="K89" s="119" t="str">
        <f t="shared" si="2"/>
        <v>80303100000000000000</v>
      </c>
      <c r="L89" s="107" t="s">
        <v>161</v>
      </c>
    </row>
    <row r="90" spans="1:12">
      <c r="A90" s="100" t="s">
        <v>163</v>
      </c>
      <c r="B90" s="101" t="s">
        <v>7</v>
      </c>
      <c r="C90" s="102" t="s">
        <v>95</v>
      </c>
      <c r="D90" s="125" t="s">
        <v>162</v>
      </c>
      <c r="E90" s="171" t="s">
        <v>165</v>
      </c>
      <c r="F90" s="172"/>
      <c r="G90" s="130" t="s">
        <v>131</v>
      </c>
      <c r="H90" s="97">
        <v>63100</v>
      </c>
      <c r="I90" s="103">
        <v>12000</v>
      </c>
      <c r="J90" s="104">
        <v>51100</v>
      </c>
      <c r="K90" s="119" t="str">
        <f t="shared" si="2"/>
        <v>80303109990029160000</v>
      </c>
      <c r="L90" s="107" t="s">
        <v>164</v>
      </c>
    </row>
    <row r="91" spans="1:12" ht="22.5">
      <c r="A91" s="100" t="s">
        <v>166</v>
      </c>
      <c r="B91" s="101" t="s">
        <v>7</v>
      </c>
      <c r="C91" s="102" t="s">
        <v>95</v>
      </c>
      <c r="D91" s="125" t="s">
        <v>162</v>
      </c>
      <c r="E91" s="171" t="s">
        <v>165</v>
      </c>
      <c r="F91" s="172"/>
      <c r="G91" s="130" t="s">
        <v>7</v>
      </c>
      <c r="H91" s="97">
        <v>63100</v>
      </c>
      <c r="I91" s="103">
        <v>12000</v>
      </c>
      <c r="J91" s="104">
        <v>51100</v>
      </c>
      <c r="K91" s="119" t="str">
        <f t="shared" si="2"/>
        <v>80303109990029160200</v>
      </c>
      <c r="L91" s="107" t="s">
        <v>167</v>
      </c>
    </row>
    <row r="92" spans="1:12" ht="22.5">
      <c r="A92" s="100" t="s">
        <v>168</v>
      </c>
      <c r="B92" s="101" t="s">
        <v>7</v>
      </c>
      <c r="C92" s="102" t="s">
        <v>95</v>
      </c>
      <c r="D92" s="125" t="s">
        <v>162</v>
      </c>
      <c r="E92" s="171" t="s">
        <v>165</v>
      </c>
      <c r="F92" s="172"/>
      <c r="G92" s="130" t="s">
        <v>170</v>
      </c>
      <c r="H92" s="97">
        <v>63100</v>
      </c>
      <c r="I92" s="103">
        <v>12000</v>
      </c>
      <c r="J92" s="104">
        <v>51100</v>
      </c>
      <c r="K92" s="119" t="str">
        <f t="shared" si="2"/>
        <v>80303109990029160240</v>
      </c>
      <c r="L92" s="107" t="s">
        <v>169</v>
      </c>
    </row>
    <row r="93" spans="1:12" s="85" customFormat="1">
      <c r="A93" s="80" t="s">
        <v>171</v>
      </c>
      <c r="B93" s="79" t="s">
        <v>7</v>
      </c>
      <c r="C93" s="122" t="s">
        <v>95</v>
      </c>
      <c r="D93" s="126" t="s">
        <v>162</v>
      </c>
      <c r="E93" s="153" t="s">
        <v>165</v>
      </c>
      <c r="F93" s="206"/>
      <c r="G93" s="123" t="s">
        <v>172</v>
      </c>
      <c r="H93" s="81">
        <v>63100</v>
      </c>
      <c r="I93" s="82">
        <v>12000</v>
      </c>
      <c r="J93" s="83">
        <f>IF(IF(H93="",0,H93)=0,0,(IF(H93&gt;0,IF(I93&gt;H93,0,H93-I93),IF(I93&gt;H93,H93-I93,0))))</f>
        <v>51100</v>
      </c>
      <c r="K93" s="119" t="str">
        <f t="shared" si="2"/>
        <v>80303109990029160244</v>
      </c>
      <c r="L93" s="84" t="str">
        <f>C93 &amp; D93 &amp;E93 &amp; F93 &amp; G93</f>
        <v>80303109990029160244</v>
      </c>
    </row>
    <row r="94" spans="1:12">
      <c r="A94" s="100" t="s">
        <v>173</v>
      </c>
      <c r="B94" s="101" t="s">
        <v>7</v>
      </c>
      <c r="C94" s="102" t="s">
        <v>95</v>
      </c>
      <c r="D94" s="125" t="s">
        <v>175</v>
      </c>
      <c r="E94" s="171" t="s">
        <v>130</v>
      </c>
      <c r="F94" s="172"/>
      <c r="G94" s="130" t="s">
        <v>131</v>
      </c>
      <c r="H94" s="97">
        <v>4628182.83</v>
      </c>
      <c r="I94" s="103">
        <v>2811140.13</v>
      </c>
      <c r="J94" s="104">
        <v>1817042.7</v>
      </c>
      <c r="K94" s="119" t="str">
        <f t="shared" si="2"/>
        <v>80304000000000000000</v>
      </c>
      <c r="L94" s="107" t="s">
        <v>174</v>
      </c>
    </row>
    <row r="95" spans="1:12">
      <c r="A95" s="100" t="s">
        <v>176</v>
      </c>
      <c r="B95" s="101" t="s">
        <v>7</v>
      </c>
      <c r="C95" s="102" t="s">
        <v>95</v>
      </c>
      <c r="D95" s="125" t="s">
        <v>178</v>
      </c>
      <c r="E95" s="171" t="s">
        <v>130</v>
      </c>
      <c r="F95" s="172"/>
      <c r="G95" s="130" t="s">
        <v>131</v>
      </c>
      <c r="H95" s="97">
        <v>4616182.83</v>
      </c>
      <c r="I95" s="103">
        <v>2801140.13</v>
      </c>
      <c r="J95" s="104">
        <v>1815042.7</v>
      </c>
      <c r="K95" s="119" t="str">
        <f t="shared" si="2"/>
        <v>80304090000000000000</v>
      </c>
      <c r="L95" s="107" t="s">
        <v>177</v>
      </c>
    </row>
    <row r="96" spans="1:12" ht="22.5">
      <c r="A96" s="100" t="s">
        <v>179</v>
      </c>
      <c r="B96" s="101" t="s">
        <v>7</v>
      </c>
      <c r="C96" s="102" t="s">
        <v>95</v>
      </c>
      <c r="D96" s="125" t="s">
        <v>178</v>
      </c>
      <c r="E96" s="171" t="s">
        <v>181</v>
      </c>
      <c r="F96" s="172"/>
      <c r="G96" s="130" t="s">
        <v>131</v>
      </c>
      <c r="H96" s="97">
        <v>2424589.5099999998</v>
      </c>
      <c r="I96" s="103">
        <v>990847.67</v>
      </c>
      <c r="J96" s="104">
        <v>1433741.84</v>
      </c>
      <c r="K96" s="119" t="str">
        <f t="shared" si="2"/>
        <v>80304090301129030000</v>
      </c>
      <c r="L96" s="107" t="s">
        <v>180</v>
      </c>
    </row>
    <row r="97" spans="1:12" ht="22.5">
      <c r="A97" s="100" t="s">
        <v>166</v>
      </c>
      <c r="B97" s="101" t="s">
        <v>7</v>
      </c>
      <c r="C97" s="102" t="s">
        <v>95</v>
      </c>
      <c r="D97" s="125" t="s">
        <v>178</v>
      </c>
      <c r="E97" s="171" t="s">
        <v>181</v>
      </c>
      <c r="F97" s="172"/>
      <c r="G97" s="130" t="s">
        <v>7</v>
      </c>
      <c r="H97" s="97">
        <v>2424589.5099999998</v>
      </c>
      <c r="I97" s="103">
        <v>990847.67</v>
      </c>
      <c r="J97" s="104">
        <v>1433741.84</v>
      </c>
      <c r="K97" s="119" t="str">
        <f t="shared" si="2"/>
        <v>80304090301129030200</v>
      </c>
      <c r="L97" s="107" t="s">
        <v>182</v>
      </c>
    </row>
    <row r="98" spans="1:12" ht="22.5">
      <c r="A98" s="100" t="s">
        <v>168</v>
      </c>
      <c r="B98" s="101" t="s">
        <v>7</v>
      </c>
      <c r="C98" s="102" t="s">
        <v>95</v>
      </c>
      <c r="D98" s="125" t="s">
        <v>178</v>
      </c>
      <c r="E98" s="171" t="s">
        <v>181</v>
      </c>
      <c r="F98" s="172"/>
      <c r="G98" s="130" t="s">
        <v>170</v>
      </c>
      <c r="H98" s="97">
        <v>2424589.5099999998</v>
      </c>
      <c r="I98" s="103">
        <v>990847.67</v>
      </c>
      <c r="J98" s="104">
        <v>1433741.84</v>
      </c>
      <c r="K98" s="119" t="str">
        <f t="shared" si="2"/>
        <v>80304090301129030240</v>
      </c>
      <c r="L98" s="107" t="s">
        <v>183</v>
      </c>
    </row>
    <row r="99" spans="1:12" s="85" customFormat="1">
      <c r="A99" s="80" t="s">
        <v>171</v>
      </c>
      <c r="B99" s="79" t="s">
        <v>7</v>
      </c>
      <c r="C99" s="122" t="s">
        <v>95</v>
      </c>
      <c r="D99" s="126" t="s">
        <v>178</v>
      </c>
      <c r="E99" s="153" t="s">
        <v>181</v>
      </c>
      <c r="F99" s="206"/>
      <c r="G99" s="123" t="s">
        <v>172</v>
      </c>
      <c r="H99" s="81">
        <v>2424589.5099999998</v>
      </c>
      <c r="I99" s="82">
        <v>990847.67</v>
      </c>
      <c r="J99" s="83">
        <f>IF(IF(H99="",0,H99)=0,0,(IF(H99&gt;0,IF(I99&gt;H99,0,H99-I99),IF(I99&gt;H99,H99-I99,0))))</f>
        <v>1433741.84</v>
      </c>
      <c r="K99" s="119" t="str">
        <f t="shared" si="2"/>
        <v>80304090301129030244</v>
      </c>
      <c r="L99" s="84" t="str">
        <f>C99 &amp; D99 &amp;E99 &amp; F99 &amp; G99</f>
        <v>80304090301129030244</v>
      </c>
    </row>
    <row r="100" spans="1:12" ht="33.75">
      <c r="A100" s="100" t="s">
        <v>184</v>
      </c>
      <c r="B100" s="101" t="s">
        <v>7</v>
      </c>
      <c r="C100" s="102" t="s">
        <v>95</v>
      </c>
      <c r="D100" s="125" t="s">
        <v>178</v>
      </c>
      <c r="E100" s="171" t="s">
        <v>186</v>
      </c>
      <c r="F100" s="172"/>
      <c r="G100" s="130" t="s">
        <v>131</v>
      </c>
      <c r="H100" s="97">
        <v>80000</v>
      </c>
      <c r="I100" s="103">
        <v>21600</v>
      </c>
      <c r="J100" s="104">
        <v>58400</v>
      </c>
      <c r="K100" s="119" t="str">
        <f t="shared" si="2"/>
        <v>80304090301229040000</v>
      </c>
      <c r="L100" s="107" t="s">
        <v>185</v>
      </c>
    </row>
    <row r="101" spans="1:12" ht="22.5">
      <c r="A101" s="100" t="s">
        <v>166</v>
      </c>
      <c r="B101" s="101" t="s">
        <v>7</v>
      </c>
      <c r="C101" s="102" t="s">
        <v>95</v>
      </c>
      <c r="D101" s="125" t="s">
        <v>178</v>
      </c>
      <c r="E101" s="171" t="s">
        <v>186</v>
      </c>
      <c r="F101" s="172"/>
      <c r="G101" s="130" t="s">
        <v>7</v>
      </c>
      <c r="H101" s="97">
        <v>80000</v>
      </c>
      <c r="I101" s="103">
        <v>21600</v>
      </c>
      <c r="J101" s="104">
        <v>58400</v>
      </c>
      <c r="K101" s="119" t="str">
        <f t="shared" si="2"/>
        <v>80304090301229040200</v>
      </c>
      <c r="L101" s="107" t="s">
        <v>187</v>
      </c>
    </row>
    <row r="102" spans="1:12" ht="22.5">
      <c r="A102" s="100" t="s">
        <v>168</v>
      </c>
      <c r="B102" s="101" t="s">
        <v>7</v>
      </c>
      <c r="C102" s="102" t="s">
        <v>95</v>
      </c>
      <c r="D102" s="125" t="s">
        <v>178</v>
      </c>
      <c r="E102" s="171" t="s">
        <v>186</v>
      </c>
      <c r="F102" s="172"/>
      <c r="G102" s="130" t="s">
        <v>170</v>
      </c>
      <c r="H102" s="97">
        <v>80000</v>
      </c>
      <c r="I102" s="103">
        <v>21600</v>
      </c>
      <c r="J102" s="104">
        <v>58400</v>
      </c>
      <c r="K102" s="119" t="str">
        <f t="shared" si="2"/>
        <v>80304090301229040240</v>
      </c>
      <c r="L102" s="107" t="s">
        <v>188</v>
      </c>
    </row>
    <row r="103" spans="1:12" s="85" customFormat="1">
      <c r="A103" s="80" t="s">
        <v>171</v>
      </c>
      <c r="B103" s="79" t="s">
        <v>7</v>
      </c>
      <c r="C103" s="122" t="s">
        <v>95</v>
      </c>
      <c r="D103" s="126" t="s">
        <v>178</v>
      </c>
      <c r="E103" s="153" t="s">
        <v>186</v>
      </c>
      <c r="F103" s="206"/>
      <c r="G103" s="123" t="s">
        <v>172</v>
      </c>
      <c r="H103" s="81">
        <v>80000</v>
      </c>
      <c r="I103" s="82">
        <v>21600</v>
      </c>
      <c r="J103" s="83">
        <f>IF(IF(H103="",0,H103)=0,0,(IF(H103&gt;0,IF(I103&gt;H103,0,H103-I103),IF(I103&gt;H103,H103-I103,0))))</f>
        <v>58400</v>
      </c>
      <c r="K103" s="119" t="str">
        <f t="shared" si="2"/>
        <v>80304090301229040244</v>
      </c>
      <c r="L103" s="84" t="str">
        <f>C103 &amp; D103 &amp;E103 &amp; F103 &amp; G103</f>
        <v>80304090301229040244</v>
      </c>
    </row>
    <row r="104" spans="1:12" ht="33.75">
      <c r="A104" s="100" t="s">
        <v>189</v>
      </c>
      <c r="B104" s="101" t="s">
        <v>7</v>
      </c>
      <c r="C104" s="102" t="s">
        <v>95</v>
      </c>
      <c r="D104" s="125" t="s">
        <v>178</v>
      </c>
      <c r="E104" s="171" t="s">
        <v>191</v>
      </c>
      <c r="F104" s="172"/>
      <c r="G104" s="130" t="s">
        <v>131</v>
      </c>
      <c r="H104" s="97">
        <v>57000</v>
      </c>
      <c r="I104" s="103">
        <v>0</v>
      </c>
      <c r="J104" s="104">
        <v>57000</v>
      </c>
      <c r="K104" s="119" t="str">
        <f t="shared" si="2"/>
        <v>80304090301271520000</v>
      </c>
      <c r="L104" s="107" t="s">
        <v>190</v>
      </c>
    </row>
    <row r="105" spans="1:12" ht="22.5">
      <c r="A105" s="100" t="s">
        <v>166</v>
      </c>
      <c r="B105" s="101" t="s">
        <v>7</v>
      </c>
      <c r="C105" s="102" t="s">
        <v>95</v>
      </c>
      <c r="D105" s="125" t="s">
        <v>178</v>
      </c>
      <c r="E105" s="171" t="s">
        <v>191</v>
      </c>
      <c r="F105" s="172"/>
      <c r="G105" s="130" t="s">
        <v>7</v>
      </c>
      <c r="H105" s="97">
        <v>57000</v>
      </c>
      <c r="I105" s="103">
        <v>0</v>
      </c>
      <c r="J105" s="104">
        <v>57000</v>
      </c>
      <c r="K105" s="119" t="str">
        <f t="shared" si="2"/>
        <v>80304090301271520200</v>
      </c>
      <c r="L105" s="107" t="s">
        <v>192</v>
      </c>
    </row>
    <row r="106" spans="1:12" ht="22.5">
      <c r="A106" s="100" t="s">
        <v>168</v>
      </c>
      <c r="B106" s="101" t="s">
        <v>7</v>
      </c>
      <c r="C106" s="102" t="s">
        <v>95</v>
      </c>
      <c r="D106" s="125" t="s">
        <v>178</v>
      </c>
      <c r="E106" s="171" t="s">
        <v>191</v>
      </c>
      <c r="F106" s="172"/>
      <c r="G106" s="130" t="s">
        <v>170</v>
      </c>
      <c r="H106" s="97">
        <v>57000</v>
      </c>
      <c r="I106" s="103">
        <v>0</v>
      </c>
      <c r="J106" s="104">
        <v>57000</v>
      </c>
      <c r="K106" s="119" t="str">
        <f t="shared" si="2"/>
        <v>80304090301271520240</v>
      </c>
      <c r="L106" s="107" t="s">
        <v>193</v>
      </c>
    </row>
    <row r="107" spans="1:12" s="85" customFormat="1">
      <c r="A107" s="80" t="s">
        <v>171</v>
      </c>
      <c r="B107" s="79" t="s">
        <v>7</v>
      </c>
      <c r="C107" s="122" t="s">
        <v>95</v>
      </c>
      <c r="D107" s="126" t="s">
        <v>178</v>
      </c>
      <c r="E107" s="153" t="s">
        <v>191</v>
      </c>
      <c r="F107" s="206"/>
      <c r="G107" s="123" t="s">
        <v>172</v>
      </c>
      <c r="H107" s="81">
        <v>57000</v>
      </c>
      <c r="I107" s="82">
        <v>0</v>
      </c>
      <c r="J107" s="83">
        <f>IF(IF(H107="",0,H107)=0,0,(IF(H107&gt;0,IF(I107&gt;H107,0,H107-I107),IF(I107&gt;H107,H107-I107,0))))</f>
        <v>57000</v>
      </c>
      <c r="K107" s="119" t="str">
        <f t="shared" si="2"/>
        <v>80304090301271520244</v>
      </c>
      <c r="L107" s="84" t="str">
        <f>C107 &amp; D107 &amp;E107 &amp; F107 &amp; G107</f>
        <v>80304090301271520244</v>
      </c>
    </row>
    <row r="108" spans="1:12">
      <c r="A108" s="100" t="s">
        <v>194</v>
      </c>
      <c r="B108" s="101" t="s">
        <v>7</v>
      </c>
      <c r="C108" s="102" t="s">
        <v>95</v>
      </c>
      <c r="D108" s="125" t="s">
        <v>178</v>
      </c>
      <c r="E108" s="171" t="s">
        <v>196</v>
      </c>
      <c r="F108" s="172"/>
      <c r="G108" s="130" t="s">
        <v>131</v>
      </c>
      <c r="H108" s="97">
        <v>150000</v>
      </c>
      <c r="I108" s="103">
        <v>0</v>
      </c>
      <c r="J108" s="104">
        <v>150000</v>
      </c>
      <c r="K108" s="119" t="str">
        <f t="shared" si="2"/>
        <v>80304090301329050000</v>
      </c>
      <c r="L108" s="107" t="s">
        <v>195</v>
      </c>
    </row>
    <row r="109" spans="1:12" ht="22.5">
      <c r="A109" s="100" t="s">
        <v>166</v>
      </c>
      <c r="B109" s="101" t="s">
        <v>7</v>
      </c>
      <c r="C109" s="102" t="s">
        <v>95</v>
      </c>
      <c r="D109" s="125" t="s">
        <v>178</v>
      </c>
      <c r="E109" s="171" t="s">
        <v>196</v>
      </c>
      <c r="F109" s="172"/>
      <c r="G109" s="130" t="s">
        <v>7</v>
      </c>
      <c r="H109" s="97">
        <v>150000</v>
      </c>
      <c r="I109" s="103">
        <v>0</v>
      </c>
      <c r="J109" s="104">
        <v>150000</v>
      </c>
      <c r="K109" s="119" t="str">
        <f t="shared" ref="K109:K140" si="3">C109 &amp; D109 &amp;E109 &amp; F109 &amp; G109</f>
        <v>80304090301329050200</v>
      </c>
      <c r="L109" s="107" t="s">
        <v>197</v>
      </c>
    </row>
    <row r="110" spans="1:12" ht="22.5">
      <c r="A110" s="100" t="s">
        <v>168</v>
      </c>
      <c r="B110" s="101" t="s">
        <v>7</v>
      </c>
      <c r="C110" s="102" t="s">
        <v>95</v>
      </c>
      <c r="D110" s="125" t="s">
        <v>178</v>
      </c>
      <c r="E110" s="171" t="s">
        <v>196</v>
      </c>
      <c r="F110" s="172"/>
      <c r="G110" s="130" t="s">
        <v>170</v>
      </c>
      <c r="H110" s="97">
        <v>150000</v>
      </c>
      <c r="I110" s="103">
        <v>0</v>
      </c>
      <c r="J110" s="104">
        <v>150000</v>
      </c>
      <c r="K110" s="119" t="str">
        <f t="shared" si="3"/>
        <v>80304090301329050240</v>
      </c>
      <c r="L110" s="107" t="s">
        <v>198</v>
      </c>
    </row>
    <row r="111" spans="1:12" s="85" customFormat="1">
      <c r="A111" s="80" t="s">
        <v>171</v>
      </c>
      <c r="B111" s="79" t="s">
        <v>7</v>
      </c>
      <c r="C111" s="122" t="s">
        <v>95</v>
      </c>
      <c r="D111" s="126" t="s">
        <v>178</v>
      </c>
      <c r="E111" s="153" t="s">
        <v>196</v>
      </c>
      <c r="F111" s="206"/>
      <c r="G111" s="123" t="s">
        <v>172</v>
      </c>
      <c r="H111" s="81">
        <v>150000</v>
      </c>
      <c r="I111" s="82">
        <v>0</v>
      </c>
      <c r="J111" s="83">
        <f>IF(IF(H111="",0,H111)=0,0,(IF(H111&gt;0,IF(I111&gt;H111,0,H111-I111),IF(I111&gt;H111,H111-I111,0))))</f>
        <v>150000</v>
      </c>
      <c r="K111" s="119" t="str">
        <f t="shared" si="3"/>
        <v>80304090301329050244</v>
      </c>
      <c r="L111" s="84" t="str">
        <f>C111 &amp; D111 &amp;E111 &amp; F111 &amp; G111</f>
        <v>80304090301329050244</v>
      </c>
    </row>
    <row r="112" spans="1:12" ht="22.5">
      <c r="A112" s="100" t="s">
        <v>199</v>
      </c>
      <c r="B112" s="101" t="s">
        <v>7</v>
      </c>
      <c r="C112" s="102" t="s">
        <v>95</v>
      </c>
      <c r="D112" s="125" t="s">
        <v>178</v>
      </c>
      <c r="E112" s="171" t="s">
        <v>201</v>
      </c>
      <c r="F112" s="172"/>
      <c r="G112" s="130" t="s">
        <v>131</v>
      </c>
      <c r="H112" s="97">
        <v>150000</v>
      </c>
      <c r="I112" s="103">
        <v>34104.44</v>
      </c>
      <c r="J112" s="104">
        <v>115895.56</v>
      </c>
      <c r="K112" s="119" t="str">
        <f t="shared" si="3"/>
        <v>80304090302129010000</v>
      </c>
      <c r="L112" s="107" t="s">
        <v>200</v>
      </c>
    </row>
    <row r="113" spans="1:12" ht="22.5">
      <c r="A113" s="100" t="s">
        <v>166</v>
      </c>
      <c r="B113" s="101" t="s">
        <v>7</v>
      </c>
      <c r="C113" s="102" t="s">
        <v>95</v>
      </c>
      <c r="D113" s="125" t="s">
        <v>178</v>
      </c>
      <c r="E113" s="171" t="s">
        <v>201</v>
      </c>
      <c r="F113" s="172"/>
      <c r="G113" s="130" t="s">
        <v>7</v>
      </c>
      <c r="H113" s="97">
        <v>150000</v>
      </c>
      <c r="I113" s="103">
        <v>34104.44</v>
      </c>
      <c r="J113" s="104">
        <v>115895.56</v>
      </c>
      <c r="K113" s="119" t="str">
        <f t="shared" si="3"/>
        <v>80304090302129010200</v>
      </c>
      <c r="L113" s="107" t="s">
        <v>202</v>
      </c>
    </row>
    <row r="114" spans="1:12" ht="22.5">
      <c r="A114" s="100" t="s">
        <v>168</v>
      </c>
      <c r="B114" s="101" t="s">
        <v>7</v>
      </c>
      <c r="C114" s="102" t="s">
        <v>95</v>
      </c>
      <c r="D114" s="125" t="s">
        <v>178</v>
      </c>
      <c r="E114" s="171" t="s">
        <v>201</v>
      </c>
      <c r="F114" s="172"/>
      <c r="G114" s="130" t="s">
        <v>170</v>
      </c>
      <c r="H114" s="97">
        <v>150000</v>
      </c>
      <c r="I114" s="103">
        <v>34104.44</v>
      </c>
      <c r="J114" s="104">
        <v>115895.56</v>
      </c>
      <c r="K114" s="119" t="str">
        <f t="shared" si="3"/>
        <v>80304090302129010240</v>
      </c>
      <c r="L114" s="107" t="s">
        <v>203</v>
      </c>
    </row>
    <row r="115" spans="1:12" s="85" customFormat="1">
      <c r="A115" s="80" t="s">
        <v>171</v>
      </c>
      <c r="B115" s="79" t="s">
        <v>7</v>
      </c>
      <c r="C115" s="122" t="s">
        <v>95</v>
      </c>
      <c r="D115" s="126" t="s">
        <v>178</v>
      </c>
      <c r="E115" s="153" t="s">
        <v>201</v>
      </c>
      <c r="F115" s="206"/>
      <c r="G115" s="123" t="s">
        <v>172</v>
      </c>
      <c r="H115" s="81">
        <v>150000</v>
      </c>
      <c r="I115" s="82">
        <v>34104.44</v>
      </c>
      <c r="J115" s="83">
        <f>IF(IF(H115="",0,H115)=0,0,(IF(H115&gt;0,IF(I115&gt;H115,0,H115-I115),IF(I115&gt;H115,H115-I115,0))))</f>
        <v>115895.56</v>
      </c>
      <c r="K115" s="119" t="str">
        <f t="shared" si="3"/>
        <v>80304090302129010244</v>
      </c>
      <c r="L115" s="84" t="str">
        <f>C115 &amp; D115 &amp;E115 &amp; F115 &amp; G115</f>
        <v>80304090302129010244</v>
      </c>
    </row>
    <row r="116" spans="1:12" ht="22.5">
      <c r="A116" s="100" t="s">
        <v>204</v>
      </c>
      <c r="B116" s="101" t="s">
        <v>7</v>
      </c>
      <c r="C116" s="102" t="s">
        <v>95</v>
      </c>
      <c r="D116" s="125" t="s">
        <v>178</v>
      </c>
      <c r="E116" s="171" t="s">
        <v>206</v>
      </c>
      <c r="F116" s="172"/>
      <c r="G116" s="130" t="s">
        <v>131</v>
      </c>
      <c r="H116" s="97">
        <v>747942.6</v>
      </c>
      <c r="I116" s="103">
        <v>747942.41</v>
      </c>
      <c r="J116" s="104">
        <v>0.19</v>
      </c>
      <c r="K116" s="119" t="str">
        <f t="shared" si="3"/>
        <v>80304090302171520000</v>
      </c>
      <c r="L116" s="107" t="s">
        <v>205</v>
      </c>
    </row>
    <row r="117" spans="1:12" ht="22.5">
      <c r="A117" s="100" t="s">
        <v>166</v>
      </c>
      <c r="B117" s="101" t="s">
        <v>7</v>
      </c>
      <c r="C117" s="102" t="s">
        <v>95</v>
      </c>
      <c r="D117" s="125" t="s">
        <v>178</v>
      </c>
      <c r="E117" s="171" t="s">
        <v>206</v>
      </c>
      <c r="F117" s="172"/>
      <c r="G117" s="130" t="s">
        <v>7</v>
      </c>
      <c r="H117" s="97">
        <v>747942.6</v>
      </c>
      <c r="I117" s="103">
        <v>747942.41</v>
      </c>
      <c r="J117" s="104">
        <v>0.19</v>
      </c>
      <c r="K117" s="119" t="str">
        <f t="shared" si="3"/>
        <v>80304090302171520200</v>
      </c>
      <c r="L117" s="107" t="s">
        <v>207</v>
      </c>
    </row>
    <row r="118" spans="1:12" ht="22.5">
      <c r="A118" s="100" t="s">
        <v>168</v>
      </c>
      <c r="B118" s="101" t="s">
        <v>7</v>
      </c>
      <c r="C118" s="102" t="s">
        <v>95</v>
      </c>
      <c r="D118" s="125" t="s">
        <v>178</v>
      </c>
      <c r="E118" s="171" t="s">
        <v>206</v>
      </c>
      <c r="F118" s="172"/>
      <c r="G118" s="130" t="s">
        <v>170</v>
      </c>
      <c r="H118" s="97">
        <v>747942.6</v>
      </c>
      <c r="I118" s="103">
        <v>747942.41</v>
      </c>
      <c r="J118" s="104">
        <v>0.19</v>
      </c>
      <c r="K118" s="119" t="str">
        <f t="shared" si="3"/>
        <v>80304090302171520240</v>
      </c>
      <c r="L118" s="107" t="s">
        <v>208</v>
      </c>
    </row>
    <row r="119" spans="1:12" s="85" customFormat="1">
      <c r="A119" s="80" t="s">
        <v>171</v>
      </c>
      <c r="B119" s="79" t="s">
        <v>7</v>
      </c>
      <c r="C119" s="122" t="s">
        <v>95</v>
      </c>
      <c r="D119" s="126" t="s">
        <v>178</v>
      </c>
      <c r="E119" s="153" t="s">
        <v>206</v>
      </c>
      <c r="F119" s="206"/>
      <c r="G119" s="123" t="s">
        <v>172</v>
      </c>
      <c r="H119" s="81">
        <v>747942.6</v>
      </c>
      <c r="I119" s="82">
        <v>747942.41</v>
      </c>
      <c r="J119" s="83">
        <f>IF(IF(H119="",0,H119)=0,0,(IF(H119&gt;0,IF(I119&gt;H119,0,H119-I119),IF(I119&gt;H119,H119-I119,0))))</f>
        <v>0.19</v>
      </c>
      <c r="K119" s="119" t="str">
        <f t="shared" si="3"/>
        <v>80304090302171520244</v>
      </c>
      <c r="L119" s="84" t="str">
        <f>C119 &amp; D119 &amp;E119 &amp; F119 &amp; G119</f>
        <v>80304090302171520244</v>
      </c>
    </row>
    <row r="120" spans="1:12" ht="22.5">
      <c r="A120" s="100" t="s">
        <v>209</v>
      </c>
      <c r="B120" s="101" t="s">
        <v>7</v>
      </c>
      <c r="C120" s="102" t="s">
        <v>95</v>
      </c>
      <c r="D120" s="125" t="s">
        <v>178</v>
      </c>
      <c r="E120" s="171" t="s">
        <v>211</v>
      </c>
      <c r="F120" s="172"/>
      <c r="G120" s="130" t="s">
        <v>131</v>
      </c>
      <c r="H120" s="97">
        <v>39365.4</v>
      </c>
      <c r="I120" s="103">
        <v>39365.39</v>
      </c>
      <c r="J120" s="104">
        <v>0.01</v>
      </c>
      <c r="K120" s="119" t="str">
        <f t="shared" si="3"/>
        <v>803040903021S1520000</v>
      </c>
      <c r="L120" s="107" t="s">
        <v>210</v>
      </c>
    </row>
    <row r="121" spans="1:12" ht="22.5">
      <c r="A121" s="100" t="s">
        <v>166</v>
      </c>
      <c r="B121" s="101" t="s">
        <v>7</v>
      </c>
      <c r="C121" s="102" t="s">
        <v>95</v>
      </c>
      <c r="D121" s="125" t="s">
        <v>178</v>
      </c>
      <c r="E121" s="171" t="s">
        <v>211</v>
      </c>
      <c r="F121" s="172"/>
      <c r="G121" s="130" t="s">
        <v>7</v>
      </c>
      <c r="H121" s="97">
        <v>39365.4</v>
      </c>
      <c r="I121" s="103">
        <v>39365.39</v>
      </c>
      <c r="J121" s="104">
        <v>0.01</v>
      </c>
      <c r="K121" s="119" t="str">
        <f t="shared" si="3"/>
        <v>803040903021S1520200</v>
      </c>
      <c r="L121" s="107" t="s">
        <v>212</v>
      </c>
    </row>
    <row r="122" spans="1:12" ht="22.5">
      <c r="A122" s="100" t="s">
        <v>168</v>
      </c>
      <c r="B122" s="101" t="s">
        <v>7</v>
      </c>
      <c r="C122" s="102" t="s">
        <v>95</v>
      </c>
      <c r="D122" s="125" t="s">
        <v>178</v>
      </c>
      <c r="E122" s="171" t="s">
        <v>211</v>
      </c>
      <c r="F122" s="172"/>
      <c r="G122" s="130" t="s">
        <v>170</v>
      </c>
      <c r="H122" s="97">
        <v>39365.4</v>
      </c>
      <c r="I122" s="103">
        <v>39365.39</v>
      </c>
      <c r="J122" s="104">
        <v>0.01</v>
      </c>
      <c r="K122" s="119" t="str">
        <f t="shared" si="3"/>
        <v>803040903021S1520240</v>
      </c>
      <c r="L122" s="107" t="s">
        <v>213</v>
      </c>
    </row>
    <row r="123" spans="1:12" s="85" customFormat="1">
      <c r="A123" s="80" t="s">
        <v>171</v>
      </c>
      <c r="B123" s="79" t="s">
        <v>7</v>
      </c>
      <c r="C123" s="122" t="s">
        <v>95</v>
      </c>
      <c r="D123" s="126" t="s">
        <v>178</v>
      </c>
      <c r="E123" s="153" t="s">
        <v>211</v>
      </c>
      <c r="F123" s="206"/>
      <c r="G123" s="123" t="s">
        <v>172</v>
      </c>
      <c r="H123" s="81">
        <v>39365.4</v>
      </c>
      <c r="I123" s="82">
        <v>39365.39</v>
      </c>
      <c r="J123" s="83">
        <f>IF(IF(H123="",0,H123)=0,0,(IF(H123&gt;0,IF(I123&gt;H123,0,H123-I123),IF(I123&gt;H123,H123-I123,0))))</f>
        <v>0.01</v>
      </c>
      <c r="K123" s="119" t="str">
        <f t="shared" si="3"/>
        <v>803040903021S1520244</v>
      </c>
      <c r="L123" s="84" t="str">
        <f>C123 &amp; D123 &amp;E123 &amp; F123 &amp; G123</f>
        <v>803040903021S1520244</v>
      </c>
    </row>
    <row r="124" spans="1:12" ht="22.5">
      <c r="A124" s="100" t="s">
        <v>214</v>
      </c>
      <c r="B124" s="101" t="s">
        <v>7</v>
      </c>
      <c r="C124" s="102" t="s">
        <v>95</v>
      </c>
      <c r="D124" s="125" t="s">
        <v>178</v>
      </c>
      <c r="E124" s="171" t="s">
        <v>216</v>
      </c>
      <c r="F124" s="172"/>
      <c r="G124" s="130" t="s">
        <v>131</v>
      </c>
      <c r="H124" s="97">
        <v>185254.88</v>
      </c>
      <c r="I124" s="103">
        <v>185254.88</v>
      </c>
      <c r="J124" s="104">
        <v>0</v>
      </c>
      <c r="K124" s="119" t="str">
        <f t="shared" si="3"/>
        <v>80304090302229020000</v>
      </c>
      <c r="L124" s="107" t="s">
        <v>215</v>
      </c>
    </row>
    <row r="125" spans="1:12" ht="22.5">
      <c r="A125" s="100" t="s">
        <v>166</v>
      </c>
      <c r="B125" s="101" t="s">
        <v>7</v>
      </c>
      <c r="C125" s="102" t="s">
        <v>95</v>
      </c>
      <c r="D125" s="125" t="s">
        <v>178</v>
      </c>
      <c r="E125" s="171" t="s">
        <v>216</v>
      </c>
      <c r="F125" s="172"/>
      <c r="G125" s="130" t="s">
        <v>7</v>
      </c>
      <c r="H125" s="97">
        <v>185254.88</v>
      </c>
      <c r="I125" s="103">
        <v>185254.88</v>
      </c>
      <c r="J125" s="104">
        <v>0</v>
      </c>
      <c r="K125" s="119" t="str">
        <f t="shared" si="3"/>
        <v>80304090302229020200</v>
      </c>
      <c r="L125" s="107" t="s">
        <v>217</v>
      </c>
    </row>
    <row r="126" spans="1:12" ht="22.5">
      <c r="A126" s="100" t="s">
        <v>168</v>
      </c>
      <c r="B126" s="101" t="s">
        <v>7</v>
      </c>
      <c r="C126" s="102" t="s">
        <v>95</v>
      </c>
      <c r="D126" s="125" t="s">
        <v>178</v>
      </c>
      <c r="E126" s="171" t="s">
        <v>216</v>
      </c>
      <c r="F126" s="172"/>
      <c r="G126" s="130" t="s">
        <v>170</v>
      </c>
      <c r="H126" s="97">
        <v>185254.88</v>
      </c>
      <c r="I126" s="103">
        <v>185254.88</v>
      </c>
      <c r="J126" s="104">
        <v>0</v>
      </c>
      <c r="K126" s="119" t="str">
        <f t="shared" si="3"/>
        <v>80304090302229020240</v>
      </c>
      <c r="L126" s="107" t="s">
        <v>218</v>
      </c>
    </row>
    <row r="127" spans="1:12" s="85" customFormat="1">
      <c r="A127" s="80" t="s">
        <v>171</v>
      </c>
      <c r="B127" s="79" t="s">
        <v>7</v>
      </c>
      <c r="C127" s="122" t="s">
        <v>95</v>
      </c>
      <c r="D127" s="126" t="s">
        <v>178</v>
      </c>
      <c r="E127" s="153" t="s">
        <v>216</v>
      </c>
      <c r="F127" s="206"/>
      <c r="G127" s="123" t="s">
        <v>172</v>
      </c>
      <c r="H127" s="81">
        <v>185254.88</v>
      </c>
      <c r="I127" s="82">
        <v>185254.88</v>
      </c>
      <c r="J127" s="83">
        <f>IF(IF(H127="",0,H127)=0,0,(IF(H127&gt;0,IF(I127&gt;H127,0,H127-I127),IF(I127&gt;H127,H127-I127,0))))</f>
        <v>0</v>
      </c>
      <c r="K127" s="119" t="str">
        <f t="shared" si="3"/>
        <v>80304090302229020244</v>
      </c>
      <c r="L127" s="84" t="str">
        <f>C127 &amp; D127 &amp;E127 &amp; F127 &amp; G127</f>
        <v>80304090302229020244</v>
      </c>
    </row>
    <row r="128" spans="1:12" ht="22.5">
      <c r="A128" s="100" t="s">
        <v>219</v>
      </c>
      <c r="B128" s="101" t="s">
        <v>7</v>
      </c>
      <c r="C128" s="102" t="s">
        <v>95</v>
      </c>
      <c r="D128" s="125" t="s">
        <v>178</v>
      </c>
      <c r="E128" s="171" t="s">
        <v>221</v>
      </c>
      <c r="F128" s="172"/>
      <c r="G128" s="130" t="s">
        <v>131</v>
      </c>
      <c r="H128" s="97">
        <v>299057.40000000002</v>
      </c>
      <c r="I128" s="103">
        <v>299057.40000000002</v>
      </c>
      <c r="J128" s="104">
        <v>0</v>
      </c>
      <c r="K128" s="119" t="str">
        <f t="shared" si="3"/>
        <v>80304090302271520000</v>
      </c>
      <c r="L128" s="107" t="s">
        <v>220</v>
      </c>
    </row>
    <row r="129" spans="1:12" ht="22.5">
      <c r="A129" s="100" t="s">
        <v>166</v>
      </c>
      <c r="B129" s="101" t="s">
        <v>7</v>
      </c>
      <c r="C129" s="102" t="s">
        <v>95</v>
      </c>
      <c r="D129" s="125" t="s">
        <v>178</v>
      </c>
      <c r="E129" s="171" t="s">
        <v>221</v>
      </c>
      <c r="F129" s="172"/>
      <c r="G129" s="130" t="s">
        <v>7</v>
      </c>
      <c r="H129" s="97">
        <v>299057.40000000002</v>
      </c>
      <c r="I129" s="103">
        <v>299057.40000000002</v>
      </c>
      <c r="J129" s="104">
        <v>0</v>
      </c>
      <c r="K129" s="119" t="str">
        <f t="shared" si="3"/>
        <v>80304090302271520200</v>
      </c>
      <c r="L129" s="107" t="s">
        <v>222</v>
      </c>
    </row>
    <row r="130" spans="1:12" ht="22.5">
      <c r="A130" s="100" t="s">
        <v>168</v>
      </c>
      <c r="B130" s="101" t="s">
        <v>7</v>
      </c>
      <c r="C130" s="102" t="s">
        <v>95</v>
      </c>
      <c r="D130" s="125" t="s">
        <v>178</v>
      </c>
      <c r="E130" s="171" t="s">
        <v>221</v>
      </c>
      <c r="F130" s="172"/>
      <c r="G130" s="130" t="s">
        <v>170</v>
      </c>
      <c r="H130" s="97">
        <v>299057.40000000002</v>
      </c>
      <c r="I130" s="103">
        <v>299057.40000000002</v>
      </c>
      <c r="J130" s="104">
        <v>0</v>
      </c>
      <c r="K130" s="119" t="str">
        <f t="shared" si="3"/>
        <v>80304090302271520240</v>
      </c>
      <c r="L130" s="107" t="s">
        <v>223</v>
      </c>
    </row>
    <row r="131" spans="1:12" s="85" customFormat="1">
      <c r="A131" s="80" t="s">
        <v>171</v>
      </c>
      <c r="B131" s="79" t="s">
        <v>7</v>
      </c>
      <c r="C131" s="122" t="s">
        <v>95</v>
      </c>
      <c r="D131" s="126" t="s">
        <v>178</v>
      </c>
      <c r="E131" s="153" t="s">
        <v>221</v>
      </c>
      <c r="F131" s="206"/>
      <c r="G131" s="123" t="s">
        <v>172</v>
      </c>
      <c r="H131" s="81">
        <v>299057.40000000002</v>
      </c>
      <c r="I131" s="82">
        <v>299057.40000000002</v>
      </c>
      <c r="J131" s="83">
        <f>IF(IF(H131="",0,H131)=0,0,(IF(H131&gt;0,IF(I131&gt;H131,0,H131-I131),IF(I131&gt;H131,H131-I131,0))))</f>
        <v>0</v>
      </c>
      <c r="K131" s="119" t="str">
        <f t="shared" si="3"/>
        <v>80304090302271520244</v>
      </c>
      <c r="L131" s="84" t="str">
        <f>C131 &amp; D131 &amp;E131 &amp; F131 &amp; G131</f>
        <v>80304090302271520244</v>
      </c>
    </row>
    <row r="132" spans="1:12" ht="22.5">
      <c r="A132" s="100" t="s">
        <v>224</v>
      </c>
      <c r="B132" s="101" t="s">
        <v>7</v>
      </c>
      <c r="C132" s="102" t="s">
        <v>95</v>
      </c>
      <c r="D132" s="125" t="s">
        <v>178</v>
      </c>
      <c r="E132" s="171" t="s">
        <v>226</v>
      </c>
      <c r="F132" s="172"/>
      <c r="G132" s="130" t="s">
        <v>131</v>
      </c>
      <c r="H132" s="97">
        <v>15744.6</v>
      </c>
      <c r="I132" s="103">
        <v>15739.86</v>
      </c>
      <c r="J132" s="104">
        <v>4.74</v>
      </c>
      <c r="K132" s="119" t="str">
        <f t="shared" si="3"/>
        <v>803040903022S1520000</v>
      </c>
      <c r="L132" s="107" t="s">
        <v>225</v>
      </c>
    </row>
    <row r="133" spans="1:12" ht="22.5">
      <c r="A133" s="100" t="s">
        <v>166</v>
      </c>
      <c r="B133" s="101" t="s">
        <v>7</v>
      </c>
      <c r="C133" s="102" t="s">
        <v>95</v>
      </c>
      <c r="D133" s="125" t="s">
        <v>178</v>
      </c>
      <c r="E133" s="171" t="s">
        <v>226</v>
      </c>
      <c r="F133" s="172"/>
      <c r="G133" s="130" t="s">
        <v>7</v>
      </c>
      <c r="H133" s="97">
        <v>15744.6</v>
      </c>
      <c r="I133" s="103">
        <v>15739.86</v>
      </c>
      <c r="J133" s="104">
        <v>4.74</v>
      </c>
      <c r="K133" s="119" t="str">
        <f t="shared" si="3"/>
        <v>803040903022S1520200</v>
      </c>
      <c r="L133" s="107" t="s">
        <v>227</v>
      </c>
    </row>
    <row r="134" spans="1:12" ht="22.5">
      <c r="A134" s="100" t="s">
        <v>168</v>
      </c>
      <c r="B134" s="101" t="s">
        <v>7</v>
      </c>
      <c r="C134" s="102" t="s">
        <v>95</v>
      </c>
      <c r="D134" s="125" t="s">
        <v>178</v>
      </c>
      <c r="E134" s="171" t="s">
        <v>226</v>
      </c>
      <c r="F134" s="172"/>
      <c r="G134" s="130" t="s">
        <v>170</v>
      </c>
      <c r="H134" s="97">
        <v>15744.6</v>
      </c>
      <c r="I134" s="103">
        <v>15739.86</v>
      </c>
      <c r="J134" s="104">
        <v>4.74</v>
      </c>
      <c r="K134" s="119" t="str">
        <f t="shared" si="3"/>
        <v>803040903022S1520240</v>
      </c>
      <c r="L134" s="107" t="s">
        <v>228</v>
      </c>
    </row>
    <row r="135" spans="1:12" s="85" customFormat="1">
      <c r="A135" s="80" t="s">
        <v>171</v>
      </c>
      <c r="B135" s="79" t="s">
        <v>7</v>
      </c>
      <c r="C135" s="122" t="s">
        <v>95</v>
      </c>
      <c r="D135" s="126" t="s">
        <v>178</v>
      </c>
      <c r="E135" s="153" t="s">
        <v>226</v>
      </c>
      <c r="F135" s="206"/>
      <c r="G135" s="123" t="s">
        <v>172</v>
      </c>
      <c r="H135" s="81">
        <v>15744.6</v>
      </c>
      <c r="I135" s="82">
        <v>15739.86</v>
      </c>
      <c r="J135" s="83">
        <f>IF(IF(H135="",0,H135)=0,0,(IF(H135&gt;0,IF(I135&gt;H135,0,H135-I135),IF(I135&gt;H135,H135-I135,0))))</f>
        <v>4.74</v>
      </c>
      <c r="K135" s="119" t="str">
        <f t="shared" si="3"/>
        <v>803040903022S1520244</v>
      </c>
      <c r="L135" s="84" t="str">
        <f>C135 &amp; D135 &amp;E135 &amp; F135 &amp; G135</f>
        <v>803040903022S1520244</v>
      </c>
    </row>
    <row r="136" spans="1:12" ht="22.5">
      <c r="A136" s="100" t="s">
        <v>229</v>
      </c>
      <c r="B136" s="101" t="s">
        <v>7</v>
      </c>
      <c r="C136" s="102" t="s">
        <v>95</v>
      </c>
      <c r="D136" s="125" t="s">
        <v>178</v>
      </c>
      <c r="E136" s="171" t="s">
        <v>231</v>
      </c>
      <c r="F136" s="172"/>
      <c r="G136" s="130" t="s">
        <v>131</v>
      </c>
      <c r="H136" s="97">
        <v>234593.44</v>
      </c>
      <c r="I136" s="103">
        <v>234593.44</v>
      </c>
      <c r="J136" s="104">
        <v>0</v>
      </c>
      <c r="K136" s="119" t="str">
        <f t="shared" si="3"/>
        <v>80304090302329060000</v>
      </c>
      <c r="L136" s="107" t="s">
        <v>230</v>
      </c>
    </row>
    <row r="137" spans="1:12" ht="22.5">
      <c r="A137" s="100" t="s">
        <v>166</v>
      </c>
      <c r="B137" s="101" t="s">
        <v>7</v>
      </c>
      <c r="C137" s="102" t="s">
        <v>95</v>
      </c>
      <c r="D137" s="125" t="s">
        <v>178</v>
      </c>
      <c r="E137" s="171" t="s">
        <v>231</v>
      </c>
      <c r="F137" s="172"/>
      <c r="G137" s="130" t="s">
        <v>7</v>
      </c>
      <c r="H137" s="97">
        <v>234593.44</v>
      </c>
      <c r="I137" s="103">
        <v>234593.44</v>
      </c>
      <c r="J137" s="104">
        <v>0</v>
      </c>
      <c r="K137" s="119" t="str">
        <f t="shared" si="3"/>
        <v>80304090302329060200</v>
      </c>
      <c r="L137" s="107" t="s">
        <v>232</v>
      </c>
    </row>
    <row r="138" spans="1:12" ht="22.5">
      <c r="A138" s="100" t="s">
        <v>168</v>
      </c>
      <c r="B138" s="101" t="s">
        <v>7</v>
      </c>
      <c r="C138" s="102" t="s">
        <v>95</v>
      </c>
      <c r="D138" s="125" t="s">
        <v>178</v>
      </c>
      <c r="E138" s="171" t="s">
        <v>231</v>
      </c>
      <c r="F138" s="172"/>
      <c r="G138" s="130" t="s">
        <v>170</v>
      </c>
      <c r="H138" s="97">
        <v>234593.44</v>
      </c>
      <c r="I138" s="103">
        <v>234593.44</v>
      </c>
      <c r="J138" s="104">
        <v>0</v>
      </c>
      <c r="K138" s="119" t="str">
        <f t="shared" si="3"/>
        <v>80304090302329060240</v>
      </c>
      <c r="L138" s="107" t="s">
        <v>233</v>
      </c>
    </row>
    <row r="139" spans="1:12" s="85" customFormat="1">
      <c r="A139" s="80" t="s">
        <v>171</v>
      </c>
      <c r="B139" s="79" t="s">
        <v>7</v>
      </c>
      <c r="C139" s="122" t="s">
        <v>95</v>
      </c>
      <c r="D139" s="126" t="s">
        <v>178</v>
      </c>
      <c r="E139" s="153" t="s">
        <v>231</v>
      </c>
      <c r="F139" s="206"/>
      <c r="G139" s="123" t="s">
        <v>172</v>
      </c>
      <c r="H139" s="81">
        <v>234593.44</v>
      </c>
      <c r="I139" s="82">
        <v>234593.44</v>
      </c>
      <c r="J139" s="83">
        <f>IF(IF(H139="",0,H139)=0,0,(IF(H139&gt;0,IF(I139&gt;H139,0,H139-I139),IF(I139&gt;H139,H139-I139,0))))</f>
        <v>0</v>
      </c>
      <c r="K139" s="119" t="str">
        <f t="shared" si="3"/>
        <v>80304090302329060244</v>
      </c>
      <c r="L139" s="84" t="str">
        <f>C139 &amp; D139 &amp;E139 &amp; F139 &amp; G139</f>
        <v>80304090302329060244</v>
      </c>
    </row>
    <row r="140" spans="1:12" ht="33.75">
      <c r="A140" s="100" t="s">
        <v>234</v>
      </c>
      <c r="B140" s="101" t="s">
        <v>7</v>
      </c>
      <c r="C140" s="102" t="s">
        <v>95</v>
      </c>
      <c r="D140" s="125" t="s">
        <v>178</v>
      </c>
      <c r="E140" s="171" t="s">
        <v>236</v>
      </c>
      <c r="F140" s="172"/>
      <c r="G140" s="130" t="s">
        <v>131</v>
      </c>
      <c r="H140" s="97">
        <v>232635</v>
      </c>
      <c r="I140" s="103">
        <v>232634.64</v>
      </c>
      <c r="J140" s="104">
        <v>0.36</v>
      </c>
      <c r="K140" s="119" t="str">
        <f t="shared" si="3"/>
        <v>80304090505129240000</v>
      </c>
      <c r="L140" s="107" t="s">
        <v>235</v>
      </c>
    </row>
    <row r="141" spans="1:12" ht="22.5">
      <c r="A141" s="100" t="s">
        <v>166</v>
      </c>
      <c r="B141" s="101" t="s">
        <v>7</v>
      </c>
      <c r="C141" s="102" t="s">
        <v>95</v>
      </c>
      <c r="D141" s="125" t="s">
        <v>178</v>
      </c>
      <c r="E141" s="171" t="s">
        <v>236</v>
      </c>
      <c r="F141" s="172"/>
      <c r="G141" s="130" t="s">
        <v>7</v>
      </c>
      <c r="H141" s="97">
        <v>232635</v>
      </c>
      <c r="I141" s="103">
        <v>232634.64</v>
      </c>
      <c r="J141" s="104">
        <v>0.36</v>
      </c>
      <c r="K141" s="119" t="str">
        <f t="shared" ref="K141:K172" si="4">C141 &amp; D141 &amp;E141 &amp; F141 &amp; G141</f>
        <v>80304090505129240200</v>
      </c>
      <c r="L141" s="107" t="s">
        <v>237</v>
      </c>
    </row>
    <row r="142" spans="1:12" ht="22.5">
      <c r="A142" s="100" t="s">
        <v>168</v>
      </c>
      <c r="B142" s="101" t="s">
        <v>7</v>
      </c>
      <c r="C142" s="102" t="s">
        <v>95</v>
      </c>
      <c r="D142" s="125" t="s">
        <v>178</v>
      </c>
      <c r="E142" s="171" t="s">
        <v>236</v>
      </c>
      <c r="F142" s="172"/>
      <c r="G142" s="130" t="s">
        <v>170</v>
      </c>
      <c r="H142" s="97">
        <v>232635</v>
      </c>
      <c r="I142" s="103">
        <v>232634.64</v>
      </c>
      <c r="J142" s="104">
        <v>0.36</v>
      </c>
      <c r="K142" s="119" t="str">
        <f t="shared" si="4"/>
        <v>80304090505129240240</v>
      </c>
      <c r="L142" s="107" t="s">
        <v>238</v>
      </c>
    </row>
    <row r="143" spans="1:12" s="85" customFormat="1">
      <c r="A143" s="80" t="s">
        <v>171</v>
      </c>
      <c r="B143" s="79" t="s">
        <v>7</v>
      </c>
      <c r="C143" s="122" t="s">
        <v>95</v>
      </c>
      <c r="D143" s="126" t="s">
        <v>178</v>
      </c>
      <c r="E143" s="153" t="s">
        <v>236</v>
      </c>
      <c r="F143" s="206"/>
      <c r="G143" s="123" t="s">
        <v>172</v>
      </c>
      <c r="H143" s="81">
        <v>232635</v>
      </c>
      <c r="I143" s="82">
        <v>232634.64</v>
      </c>
      <c r="J143" s="83">
        <f>IF(IF(H143="",0,H143)=0,0,(IF(H143&gt;0,IF(I143&gt;H143,0,H143-I143),IF(I143&gt;H143,H143-I143,0))))</f>
        <v>0.36</v>
      </c>
      <c r="K143" s="119" t="str">
        <f t="shared" si="4"/>
        <v>80304090505129240244</v>
      </c>
      <c r="L143" s="84" t="str">
        <f>C143 &amp; D143 &amp;E143 &amp; F143 &amp; G143</f>
        <v>80304090505129240244</v>
      </c>
    </row>
    <row r="144" spans="1:12">
      <c r="A144" s="100" t="s">
        <v>239</v>
      </c>
      <c r="B144" s="101" t="s">
        <v>7</v>
      </c>
      <c r="C144" s="102" t="s">
        <v>95</v>
      </c>
      <c r="D144" s="125" t="s">
        <v>241</v>
      </c>
      <c r="E144" s="171" t="s">
        <v>130</v>
      </c>
      <c r="F144" s="172"/>
      <c r="G144" s="130" t="s">
        <v>131</v>
      </c>
      <c r="H144" s="97">
        <v>12000</v>
      </c>
      <c r="I144" s="103">
        <v>10000</v>
      </c>
      <c r="J144" s="104">
        <v>2000</v>
      </c>
      <c r="K144" s="119" t="str">
        <f t="shared" si="4"/>
        <v>80304120000000000000</v>
      </c>
      <c r="L144" s="107" t="s">
        <v>240</v>
      </c>
    </row>
    <row r="145" spans="1:12">
      <c r="A145" s="100" t="s">
        <v>242</v>
      </c>
      <c r="B145" s="101" t="s">
        <v>7</v>
      </c>
      <c r="C145" s="102" t="s">
        <v>95</v>
      </c>
      <c r="D145" s="125" t="s">
        <v>241</v>
      </c>
      <c r="E145" s="171" t="s">
        <v>244</v>
      </c>
      <c r="F145" s="172"/>
      <c r="G145" s="130" t="s">
        <v>131</v>
      </c>
      <c r="H145" s="97">
        <v>12000</v>
      </c>
      <c r="I145" s="103">
        <v>10000</v>
      </c>
      <c r="J145" s="104">
        <v>2000</v>
      </c>
      <c r="K145" s="119" t="str">
        <f t="shared" si="4"/>
        <v>80304129990028080000</v>
      </c>
      <c r="L145" s="107" t="s">
        <v>243</v>
      </c>
    </row>
    <row r="146" spans="1:12" ht="22.5">
      <c r="A146" s="100" t="s">
        <v>166</v>
      </c>
      <c r="B146" s="101" t="s">
        <v>7</v>
      </c>
      <c r="C146" s="102" t="s">
        <v>95</v>
      </c>
      <c r="D146" s="125" t="s">
        <v>241</v>
      </c>
      <c r="E146" s="171" t="s">
        <v>244</v>
      </c>
      <c r="F146" s="172"/>
      <c r="G146" s="130" t="s">
        <v>7</v>
      </c>
      <c r="H146" s="97">
        <v>12000</v>
      </c>
      <c r="I146" s="103">
        <v>10000</v>
      </c>
      <c r="J146" s="104">
        <v>2000</v>
      </c>
      <c r="K146" s="119" t="str">
        <f t="shared" si="4"/>
        <v>80304129990028080200</v>
      </c>
      <c r="L146" s="107" t="s">
        <v>245</v>
      </c>
    </row>
    <row r="147" spans="1:12" ht="22.5">
      <c r="A147" s="100" t="s">
        <v>168</v>
      </c>
      <c r="B147" s="101" t="s">
        <v>7</v>
      </c>
      <c r="C147" s="102" t="s">
        <v>95</v>
      </c>
      <c r="D147" s="125" t="s">
        <v>241</v>
      </c>
      <c r="E147" s="171" t="s">
        <v>244</v>
      </c>
      <c r="F147" s="172"/>
      <c r="G147" s="130" t="s">
        <v>170</v>
      </c>
      <c r="H147" s="97">
        <v>12000</v>
      </c>
      <c r="I147" s="103">
        <v>10000</v>
      </c>
      <c r="J147" s="104">
        <v>2000</v>
      </c>
      <c r="K147" s="119" t="str">
        <f t="shared" si="4"/>
        <v>80304129990028080240</v>
      </c>
      <c r="L147" s="107" t="s">
        <v>246</v>
      </c>
    </row>
    <row r="148" spans="1:12" s="85" customFormat="1">
      <c r="A148" s="80" t="s">
        <v>171</v>
      </c>
      <c r="B148" s="79" t="s">
        <v>7</v>
      </c>
      <c r="C148" s="122" t="s">
        <v>95</v>
      </c>
      <c r="D148" s="126" t="s">
        <v>241</v>
      </c>
      <c r="E148" s="153" t="s">
        <v>244</v>
      </c>
      <c r="F148" s="206"/>
      <c r="G148" s="123" t="s">
        <v>172</v>
      </c>
      <c r="H148" s="81">
        <v>12000</v>
      </c>
      <c r="I148" s="82">
        <v>10000</v>
      </c>
      <c r="J148" s="83">
        <f>IF(IF(H148="",0,H148)=0,0,(IF(H148&gt;0,IF(I148&gt;H148,0,H148-I148),IF(I148&gt;H148,H148-I148,0))))</f>
        <v>2000</v>
      </c>
      <c r="K148" s="119" t="str">
        <f t="shared" si="4"/>
        <v>80304129990028080244</v>
      </c>
      <c r="L148" s="84" t="str">
        <f>C148 &amp; D148 &amp;E148 &amp; F148 &amp; G148</f>
        <v>80304129990028080244</v>
      </c>
    </row>
    <row r="149" spans="1:12">
      <c r="A149" s="100" t="s">
        <v>247</v>
      </c>
      <c r="B149" s="101" t="s">
        <v>7</v>
      </c>
      <c r="C149" s="102" t="s">
        <v>95</v>
      </c>
      <c r="D149" s="125" t="s">
        <v>249</v>
      </c>
      <c r="E149" s="171" t="s">
        <v>130</v>
      </c>
      <c r="F149" s="172"/>
      <c r="G149" s="130" t="s">
        <v>131</v>
      </c>
      <c r="H149" s="97">
        <v>6342969.1399999997</v>
      </c>
      <c r="I149" s="103">
        <v>3216874.14</v>
      </c>
      <c r="J149" s="104">
        <v>3126095</v>
      </c>
      <c r="K149" s="119" t="str">
        <f t="shared" si="4"/>
        <v>80305000000000000000</v>
      </c>
      <c r="L149" s="107" t="s">
        <v>248</v>
      </c>
    </row>
    <row r="150" spans="1:12">
      <c r="A150" s="100" t="s">
        <v>250</v>
      </c>
      <c r="B150" s="101" t="s">
        <v>7</v>
      </c>
      <c r="C150" s="102" t="s">
        <v>95</v>
      </c>
      <c r="D150" s="125" t="s">
        <v>252</v>
      </c>
      <c r="E150" s="171" t="s">
        <v>130</v>
      </c>
      <c r="F150" s="172"/>
      <c r="G150" s="130" t="s">
        <v>131</v>
      </c>
      <c r="H150" s="97">
        <v>853000</v>
      </c>
      <c r="I150" s="103">
        <v>725953.88</v>
      </c>
      <c r="J150" s="104">
        <v>127046.12</v>
      </c>
      <c r="K150" s="119" t="str">
        <f t="shared" si="4"/>
        <v>80305020000000000000</v>
      </c>
      <c r="L150" s="107" t="s">
        <v>251</v>
      </c>
    </row>
    <row r="151" spans="1:12">
      <c r="A151" s="100" t="s">
        <v>253</v>
      </c>
      <c r="B151" s="101" t="s">
        <v>7</v>
      </c>
      <c r="C151" s="102" t="s">
        <v>95</v>
      </c>
      <c r="D151" s="125" t="s">
        <v>252</v>
      </c>
      <c r="E151" s="171" t="s">
        <v>255</v>
      </c>
      <c r="F151" s="172"/>
      <c r="G151" s="130" t="s">
        <v>131</v>
      </c>
      <c r="H151" s="97">
        <v>853000</v>
      </c>
      <c r="I151" s="103">
        <v>725953.88</v>
      </c>
      <c r="J151" s="104">
        <v>127046.12</v>
      </c>
      <c r="K151" s="119" t="str">
        <f t="shared" si="4"/>
        <v>80305020402181010000</v>
      </c>
      <c r="L151" s="107" t="s">
        <v>254</v>
      </c>
    </row>
    <row r="152" spans="1:12">
      <c r="A152" s="100" t="s">
        <v>140</v>
      </c>
      <c r="B152" s="101" t="s">
        <v>7</v>
      </c>
      <c r="C152" s="102" t="s">
        <v>95</v>
      </c>
      <c r="D152" s="125" t="s">
        <v>252</v>
      </c>
      <c r="E152" s="171" t="s">
        <v>255</v>
      </c>
      <c r="F152" s="172"/>
      <c r="G152" s="130" t="s">
        <v>142</v>
      </c>
      <c r="H152" s="97">
        <v>853000</v>
      </c>
      <c r="I152" s="103">
        <v>725953.88</v>
      </c>
      <c r="J152" s="104">
        <v>127046.12</v>
      </c>
      <c r="K152" s="119" t="str">
        <f t="shared" si="4"/>
        <v>80305020402181010800</v>
      </c>
      <c r="L152" s="107" t="s">
        <v>256</v>
      </c>
    </row>
    <row r="153" spans="1:12" ht="45">
      <c r="A153" s="100" t="s">
        <v>257</v>
      </c>
      <c r="B153" s="101" t="s">
        <v>7</v>
      </c>
      <c r="C153" s="102" t="s">
        <v>95</v>
      </c>
      <c r="D153" s="125" t="s">
        <v>252</v>
      </c>
      <c r="E153" s="171" t="s">
        <v>255</v>
      </c>
      <c r="F153" s="172"/>
      <c r="G153" s="130" t="s">
        <v>259</v>
      </c>
      <c r="H153" s="97">
        <v>853000</v>
      </c>
      <c r="I153" s="103">
        <v>725953.88</v>
      </c>
      <c r="J153" s="104">
        <v>127046.12</v>
      </c>
      <c r="K153" s="119" t="str">
        <f t="shared" si="4"/>
        <v>80305020402181010810</v>
      </c>
      <c r="L153" s="107" t="s">
        <v>258</v>
      </c>
    </row>
    <row r="154" spans="1:12" s="85" customFormat="1" ht="78.75">
      <c r="A154" s="80" t="s">
        <v>260</v>
      </c>
      <c r="B154" s="79" t="s">
        <v>7</v>
      </c>
      <c r="C154" s="122" t="s">
        <v>95</v>
      </c>
      <c r="D154" s="126" t="s">
        <v>252</v>
      </c>
      <c r="E154" s="153" t="s">
        <v>255</v>
      </c>
      <c r="F154" s="206"/>
      <c r="G154" s="123" t="s">
        <v>261</v>
      </c>
      <c r="H154" s="81">
        <v>853000</v>
      </c>
      <c r="I154" s="82">
        <v>725953.88</v>
      </c>
      <c r="J154" s="83">
        <f>IF(IF(H154="",0,H154)=0,0,(IF(H154&gt;0,IF(I154&gt;H154,0,H154-I154),IF(I154&gt;H154,H154-I154,0))))</f>
        <v>127046.12</v>
      </c>
      <c r="K154" s="119" t="str">
        <f t="shared" si="4"/>
        <v>80305020402181010813</v>
      </c>
      <c r="L154" s="84" t="str">
        <f>C154 &amp; D154 &amp;E154 &amp; F154 &amp; G154</f>
        <v>80305020402181010813</v>
      </c>
    </row>
    <row r="155" spans="1:12">
      <c r="A155" s="100" t="s">
        <v>262</v>
      </c>
      <c r="B155" s="101" t="s">
        <v>7</v>
      </c>
      <c r="C155" s="102" t="s">
        <v>95</v>
      </c>
      <c r="D155" s="125" t="s">
        <v>264</v>
      </c>
      <c r="E155" s="171" t="s">
        <v>130</v>
      </c>
      <c r="F155" s="172"/>
      <c r="G155" s="130" t="s">
        <v>131</v>
      </c>
      <c r="H155" s="97">
        <v>5489969.1399999997</v>
      </c>
      <c r="I155" s="103">
        <v>2490920.2599999998</v>
      </c>
      <c r="J155" s="104">
        <v>2999048.88</v>
      </c>
      <c r="K155" s="119" t="str">
        <f t="shared" si="4"/>
        <v>80305030000000000000</v>
      </c>
      <c r="L155" s="107" t="s">
        <v>263</v>
      </c>
    </row>
    <row r="156" spans="1:12" ht="33.75">
      <c r="A156" s="100" t="s">
        <v>265</v>
      </c>
      <c r="B156" s="101" t="s">
        <v>7</v>
      </c>
      <c r="C156" s="102" t="s">
        <v>95</v>
      </c>
      <c r="D156" s="125" t="s">
        <v>264</v>
      </c>
      <c r="E156" s="171" t="s">
        <v>267</v>
      </c>
      <c r="F156" s="172"/>
      <c r="G156" s="130" t="s">
        <v>131</v>
      </c>
      <c r="H156" s="97">
        <v>30789</v>
      </c>
      <c r="I156" s="103">
        <v>30789</v>
      </c>
      <c r="J156" s="104">
        <v>0</v>
      </c>
      <c r="K156" s="119" t="str">
        <f t="shared" si="4"/>
        <v>80305030101129260000</v>
      </c>
      <c r="L156" s="107" t="s">
        <v>266</v>
      </c>
    </row>
    <row r="157" spans="1:12" ht="22.5">
      <c r="A157" s="100" t="s">
        <v>166</v>
      </c>
      <c r="B157" s="101" t="s">
        <v>7</v>
      </c>
      <c r="C157" s="102" t="s">
        <v>95</v>
      </c>
      <c r="D157" s="125" t="s">
        <v>264</v>
      </c>
      <c r="E157" s="171" t="s">
        <v>267</v>
      </c>
      <c r="F157" s="172"/>
      <c r="G157" s="130" t="s">
        <v>7</v>
      </c>
      <c r="H157" s="97">
        <v>30789</v>
      </c>
      <c r="I157" s="103">
        <v>30789</v>
      </c>
      <c r="J157" s="104">
        <v>0</v>
      </c>
      <c r="K157" s="119" t="str">
        <f t="shared" si="4"/>
        <v>80305030101129260200</v>
      </c>
      <c r="L157" s="107" t="s">
        <v>268</v>
      </c>
    </row>
    <row r="158" spans="1:12" ht="22.5">
      <c r="A158" s="100" t="s">
        <v>168</v>
      </c>
      <c r="B158" s="101" t="s">
        <v>7</v>
      </c>
      <c r="C158" s="102" t="s">
        <v>95</v>
      </c>
      <c r="D158" s="125" t="s">
        <v>264</v>
      </c>
      <c r="E158" s="171" t="s">
        <v>267</v>
      </c>
      <c r="F158" s="172"/>
      <c r="G158" s="130" t="s">
        <v>170</v>
      </c>
      <c r="H158" s="97">
        <v>30789</v>
      </c>
      <c r="I158" s="103">
        <v>30789</v>
      </c>
      <c r="J158" s="104">
        <v>0</v>
      </c>
      <c r="K158" s="119" t="str">
        <f t="shared" si="4"/>
        <v>80305030101129260240</v>
      </c>
      <c r="L158" s="107" t="s">
        <v>269</v>
      </c>
    </row>
    <row r="159" spans="1:12" s="85" customFormat="1">
      <c r="A159" s="80" t="s">
        <v>171</v>
      </c>
      <c r="B159" s="79" t="s">
        <v>7</v>
      </c>
      <c r="C159" s="122" t="s">
        <v>95</v>
      </c>
      <c r="D159" s="126" t="s">
        <v>264</v>
      </c>
      <c r="E159" s="153" t="s">
        <v>267</v>
      </c>
      <c r="F159" s="206"/>
      <c r="G159" s="123" t="s">
        <v>172</v>
      </c>
      <c r="H159" s="81">
        <v>30789</v>
      </c>
      <c r="I159" s="82">
        <v>30789</v>
      </c>
      <c r="J159" s="83">
        <f>IF(IF(H159="",0,H159)=0,0,(IF(H159&gt;0,IF(I159&gt;H159,0,H159-I159),IF(I159&gt;H159,H159-I159,0))))</f>
        <v>0</v>
      </c>
      <c r="K159" s="119" t="str">
        <f t="shared" si="4"/>
        <v>80305030101129260244</v>
      </c>
      <c r="L159" s="84" t="str">
        <f>C159 &amp; D159 &amp;E159 &amp; F159 &amp; G159</f>
        <v>80305030101129260244</v>
      </c>
    </row>
    <row r="160" spans="1:12" ht="33.75">
      <c r="A160" s="100" t="s">
        <v>270</v>
      </c>
      <c r="B160" s="101" t="s">
        <v>7</v>
      </c>
      <c r="C160" s="102" t="s">
        <v>95</v>
      </c>
      <c r="D160" s="125" t="s">
        <v>264</v>
      </c>
      <c r="E160" s="171" t="s">
        <v>272</v>
      </c>
      <c r="F160" s="172"/>
      <c r="G160" s="130" t="s">
        <v>131</v>
      </c>
      <c r="H160" s="97">
        <v>277101.32</v>
      </c>
      <c r="I160" s="103">
        <v>277101.32</v>
      </c>
      <c r="J160" s="104">
        <v>0</v>
      </c>
      <c r="K160" s="119" t="str">
        <f t="shared" si="4"/>
        <v>803050301011L5551000</v>
      </c>
      <c r="L160" s="107" t="s">
        <v>271</v>
      </c>
    </row>
    <row r="161" spans="1:12" ht="22.5">
      <c r="A161" s="100" t="s">
        <v>166</v>
      </c>
      <c r="B161" s="101" t="s">
        <v>7</v>
      </c>
      <c r="C161" s="102" t="s">
        <v>95</v>
      </c>
      <c r="D161" s="125" t="s">
        <v>264</v>
      </c>
      <c r="E161" s="171" t="s">
        <v>272</v>
      </c>
      <c r="F161" s="172"/>
      <c r="G161" s="130" t="s">
        <v>7</v>
      </c>
      <c r="H161" s="97">
        <v>277101.32</v>
      </c>
      <c r="I161" s="103">
        <v>277101.32</v>
      </c>
      <c r="J161" s="104">
        <v>0</v>
      </c>
      <c r="K161" s="119" t="str">
        <f t="shared" si="4"/>
        <v>803050301011L5551200</v>
      </c>
      <c r="L161" s="107" t="s">
        <v>273</v>
      </c>
    </row>
    <row r="162" spans="1:12" ht="22.5">
      <c r="A162" s="100" t="s">
        <v>168</v>
      </c>
      <c r="B162" s="101" t="s">
        <v>7</v>
      </c>
      <c r="C162" s="102" t="s">
        <v>95</v>
      </c>
      <c r="D162" s="125" t="s">
        <v>264</v>
      </c>
      <c r="E162" s="171" t="s">
        <v>272</v>
      </c>
      <c r="F162" s="172"/>
      <c r="G162" s="130" t="s">
        <v>170</v>
      </c>
      <c r="H162" s="97">
        <v>277101.32</v>
      </c>
      <c r="I162" s="103">
        <v>277101.32</v>
      </c>
      <c r="J162" s="104">
        <v>0</v>
      </c>
      <c r="K162" s="119" t="str">
        <f t="shared" si="4"/>
        <v>803050301011L5551240</v>
      </c>
      <c r="L162" s="107" t="s">
        <v>274</v>
      </c>
    </row>
    <row r="163" spans="1:12" s="85" customFormat="1">
      <c r="A163" s="80" t="s">
        <v>171</v>
      </c>
      <c r="B163" s="79" t="s">
        <v>7</v>
      </c>
      <c r="C163" s="122" t="s">
        <v>95</v>
      </c>
      <c r="D163" s="126" t="s">
        <v>264</v>
      </c>
      <c r="E163" s="153" t="s">
        <v>272</v>
      </c>
      <c r="F163" s="206"/>
      <c r="G163" s="123" t="s">
        <v>172</v>
      </c>
      <c r="H163" s="81">
        <v>277101.32</v>
      </c>
      <c r="I163" s="82">
        <v>277101.32</v>
      </c>
      <c r="J163" s="83">
        <f>IF(IF(H163="",0,H163)=0,0,(IF(H163&gt;0,IF(I163&gt;H163,0,H163-I163),IF(I163&gt;H163,H163-I163,0))))</f>
        <v>0</v>
      </c>
      <c r="K163" s="119" t="str">
        <f t="shared" si="4"/>
        <v>803050301011L5551244</v>
      </c>
      <c r="L163" s="84" t="str">
        <f>C163 &amp; D163 &amp;E163 &amp; F163 &amp; G163</f>
        <v>803050301011L5551244</v>
      </c>
    </row>
    <row r="164" spans="1:12" ht="33.75">
      <c r="A164" s="100" t="s">
        <v>275</v>
      </c>
      <c r="B164" s="101" t="s">
        <v>7</v>
      </c>
      <c r="C164" s="102" t="s">
        <v>95</v>
      </c>
      <c r="D164" s="125" t="s">
        <v>264</v>
      </c>
      <c r="E164" s="171" t="s">
        <v>277</v>
      </c>
      <c r="F164" s="172"/>
      <c r="G164" s="130" t="s">
        <v>131</v>
      </c>
      <c r="H164" s="97">
        <v>644619.68000000005</v>
      </c>
      <c r="I164" s="103">
        <v>0</v>
      </c>
      <c r="J164" s="104">
        <v>644619.68000000005</v>
      </c>
      <c r="K164" s="119" t="str">
        <f t="shared" si="4"/>
        <v>803050301012L5551000</v>
      </c>
      <c r="L164" s="107" t="s">
        <v>276</v>
      </c>
    </row>
    <row r="165" spans="1:12" ht="22.5">
      <c r="A165" s="100" t="s">
        <v>166</v>
      </c>
      <c r="B165" s="101" t="s">
        <v>7</v>
      </c>
      <c r="C165" s="102" t="s">
        <v>95</v>
      </c>
      <c r="D165" s="125" t="s">
        <v>264</v>
      </c>
      <c r="E165" s="171" t="s">
        <v>277</v>
      </c>
      <c r="F165" s="172"/>
      <c r="G165" s="130" t="s">
        <v>7</v>
      </c>
      <c r="H165" s="97">
        <v>644619.68000000005</v>
      </c>
      <c r="I165" s="103">
        <v>0</v>
      </c>
      <c r="J165" s="104">
        <v>644619.68000000005</v>
      </c>
      <c r="K165" s="119" t="str">
        <f t="shared" si="4"/>
        <v>803050301012L5551200</v>
      </c>
      <c r="L165" s="107" t="s">
        <v>278</v>
      </c>
    </row>
    <row r="166" spans="1:12" ht="22.5">
      <c r="A166" s="100" t="s">
        <v>168</v>
      </c>
      <c r="B166" s="101" t="s">
        <v>7</v>
      </c>
      <c r="C166" s="102" t="s">
        <v>95</v>
      </c>
      <c r="D166" s="125" t="s">
        <v>264</v>
      </c>
      <c r="E166" s="171" t="s">
        <v>277</v>
      </c>
      <c r="F166" s="172"/>
      <c r="G166" s="130" t="s">
        <v>170</v>
      </c>
      <c r="H166" s="97">
        <v>644619.68000000005</v>
      </c>
      <c r="I166" s="103">
        <v>0</v>
      </c>
      <c r="J166" s="104">
        <v>644619.68000000005</v>
      </c>
      <c r="K166" s="119" t="str">
        <f t="shared" si="4"/>
        <v>803050301012L5551240</v>
      </c>
      <c r="L166" s="107" t="s">
        <v>279</v>
      </c>
    </row>
    <row r="167" spans="1:12" s="85" customFormat="1">
      <c r="A167" s="80" t="s">
        <v>171</v>
      </c>
      <c r="B167" s="79" t="s">
        <v>7</v>
      </c>
      <c r="C167" s="122" t="s">
        <v>95</v>
      </c>
      <c r="D167" s="126" t="s">
        <v>264</v>
      </c>
      <c r="E167" s="153" t="s">
        <v>277</v>
      </c>
      <c r="F167" s="206"/>
      <c r="G167" s="123" t="s">
        <v>172</v>
      </c>
      <c r="H167" s="81">
        <v>644619.68000000005</v>
      </c>
      <c r="I167" s="82">
        <v>0</v>
      </c>
      <c r="J167" s="83">
        <f>IF(IF(H167="",0,H167)=0,0,(IF(H167&gt;0,IF(I167&gt;H167,0,H167-I167),IF(I167&gt;H167,H167-I167,0))))</f>
        <v>644619.68000000005</v>
      </c>
      <c r="K167" s="119" t="str">
        <f t="shared" si="4"/>
        <v>803050301012L5551244</v>
      </c>
      <c r="L167" s="84" t="str">
        <f>C167 &amp; D167 &amp;E167 &amp; F167 &amp; G167</f>
        <v>803050301012L5551244</v>
      </c>
    </row>
    <row r="168" spans="1:12">
      <c r="A168" s="100" t="s">
        <v>280</v>
      </c>
      <c r="B168" s="101" t="s">
        <v>7</v>
      </c>
      <c r="C168" s="102" t="s">
        <v>95</v>
      </c>
      <c r="D168" s="125" t="s">
        <v>264</v>
      </c>
      <c r="E168" s="171" t="s">
        <v>282</v>
      </c>
      <c r="F168" s="172"/>
      <c r="G168" s="130" t="s">
        <v>131</v>
      </c>
      <c r="H168" s="97">
        <v>1981000</v>
      </c>
      <c r="I168" s="103">
        <v>1615255.08</v>
      </c>
      <c r="J168" s="104">
        <v>365744.92</v>
      </c>
      <c r="K168" s="119" t="str">
        <f t="shared" si="4"/>
        <v>80305030301429210000</v>
      </c>
      <c r="L168" s="107" t="s">
        <v>281</v>
      </c>
    </row>
    <row r="169" spans="1:12" ht="22.5">
      <c r="A169" s="100" t="s">
        <v>166</v>
      </c>
      <c r="B169" s="101" t="s">
        <v>7</v>
      </c>
      <c r="C169" s="102" t="s">
        <v>95</v>
      </c>
      <c r="D169" s="125" t="s">
        <v>264</v>
      </c>
      <c r="E169" s="171" t="s">
        <v>282</v>
      </c>
      <c r="F169" s="172"/>
      <c r="G169" s="130" t="s">
        <v>7</v>
      </c>
      <c r="H169" s="97">
        <v>1981000</v>
      </c>
      <c r="I169" s="103">
        <v>1615255.08</v>
      </c>
      <c r="J169" s="104">
        <v>365744.92</v>
      </c>
      <c r="K169" s="119" t="str">
        <f t="shared" si="4"/>
        <v>80305030301429210200</v>
      </c>
      <c r="L169" s="107" t="s">
        <v>283</v>
      </c>
    </row>
    <row r="170" spans="1:12" ht="22.5">
      <c r="A170" s="100" t="s">
        <v>168</v>
      </c>
      <c r="B170" s="101" t="s">
        <v>7</v>
      </c>
      <c r="C170" s="102" t="s">
        <v>95</v>
      </c>
      <c r="D170" s="125" t="s">
        <v>264</v>
      </c>
      <c r="E170" s="171" t="s">
        <v>282</v>
      </c>
      <c r="F170" s="172"/>
      <c r="G170" s="130" t="s">
        <v>170</v>
      </c>
      <c r="H170" s="97">
        <v>1981000</v>
      </c>
      <c r="I170" s="103">
        <v>1615255.08</v>
      </c>
      <c r="J170" s="104">
        <v>365744.92</v>
      </c>
      <c r="K170" s="119" t="str">
        <f t="shared" si="4"/>
        <v>80305030301429210240</v>
      </c>
      <c r="L170" s="107" t="s">
        <v>284</v>
      </c>
    </row>
    <row r="171" spans="1:12" s="85" customFormat="1">
      <c r="A171" s="80" t="s">
        <v>171</v>
      </c>
      <c r="B171" s="79" t="s">
        <v>7</v>
      </c>
      <c r="C171" s="122" t="s">
        <v>95</v>
      </c>
      <c r="D171" s="126" t="s">
        <v>264</v>
      </c>
      <c r="E171" s="153" t="s">
        <v>282</v>
      </c>
      <c r="F171" s="206"/>
      <c r="G171" s="123" t="s">
        <v>172</v>
      </c>
      <c r="H171" s="81">
        <v>1981000</v>
      </c>
      <c r="I171" s="82">
        <v>1615255.08</v>
      </c>
      <c r="J171" s="83">
        <f>IF(IF(H171="",0,H171)=0,0,(IF(H171&gt;0,IF(I171&gt;H171,0,H171-I171),IF(I171&gt;H171,H171-I171,0))))</f>
        <v>365744.92</v>
      </c>
      <c r="K171" s="119" t="str">
        <f t="shared" si="4"/>
        <v>80305030301429210244</v>
      </c>
      <c r="L171" s="84" t="str">
        <f>C171 &amp; D171 &amp;E171 &amp; F171 &amp; G171</f>
        <v>80305030301429210244</v>
      </c>
    </row>
    <row r="172" spans="1:12" ht="45">
      <c r="A172" s="100" t="s">
        <v>285</v>
      </c>
      <c r="B172" s="101" t="s">
        <v>7</v>
      </c>
      <c r="C172" s="102" t="s">
        <v>95</v>
      </c>
      <c r="D172" s="125" t="s">
        <v>264</v>
      </c>
      <c r="E172" s="171" t="s">
        <v>287</v>
      </c>
      <c r="F172" s="172"/>
      <c r="G172" s="130" t="s">
        <v>131</v>
      </c>
      <c r="H172" s="97">
        <v>826000</v>
      </c>
      <c r="I172" s="103">
        <v>0</v>
      </c>
      <c r="J172" s="104">
        <v>826000</v>
      </c>
      <c r="K172" s="119" t="str">
        <f t="shared" si="4"/>
        <v>80305030301529210000</v>
      </c>
      <c r="L172" s="107" t="s">
        <v>286</v>
      </c>
    </row>
    <row r="173" spans="1:12" ht="22.5">
      <c r="A173" s="100" t="s">
        <v>166</v>
      </c>
      <c r="B173" s="101" t="s">
        <v>7</v>
      </c>
      <c r="C173" s="102" t="s">
        <v>95</v>
      </c>
      <c r="D173" s="125" t="s">
        <v>264</v>
      </c>
      <c r="E173" s="171" t="s">
        <v>287</v>
      </c>
      <c r="F173" s="172"/>
      <c r="G173" s="130" t="s">
        <v>7</v>
      </c>
      <c r="H173" s="97">
        <v>826000</v>
      </c>
      <c r="I173" s="103">
        <v>0</v>
      </c>
      <c r="J173" s="104">
        <v>826000</v>
      </c>
      <c r="K173" s="119" t="str">
        <f t="shared" ref="K173:K204" si="5">C173 &amp; D173 &amp;E173 &amp; F173 &amp; G173</f>
        <v>80305030301529210200</v>
      </c>
      <c r="L173" s="107" t="s">
        <v>288</v>
      </c>
    </row>
    <row r="174" spans="1:12" ht="22.5">
      <c r="A174" s="100" t="s">
        <v>168</v>
      </c>
      <c r="B174" s="101" t="s">
        <v>7</v>
      </c>
      <c r="C174" s="102" t="s">
        <v>95</v>
      </c>
      <c r="D174" s="125" t="s">
        <v>264</v>
      </c>
      <c r="E174" s="171" t="s">
        <v>287</v>
      </c>
      <c r="F174" s="172"/>
      <c r="G174" s="130" t="s">
        <v>170</v>
      </c>
      <c r="H174" s="97">
        <v>826000</v>
      </c>
      <c r="I174" s="103">
        <v>0</v>
      </c>
      <c r="J174" s="104">
        <v>826000</v>
      </c>
      <c r="K174" s="119" t="str">
        <f t="shared" si="5"/>
        <v>80305030301529210240</v>
      </c>
      <c r="L174" s="107" t="s">
        <v>289</v>
      </c>
    </row>
    <row r="175" spans="1:12" s="85" customFormat="1">
      <c r="A175" s="80" t="s">
        <v>171</v>
      </c>
      <c r="B175" s="79" t="s">
        <v>7</v>
      </c>
      <c r="C175" s="122" t="s">
        <v>95</v>
      </c>
      <c r="D175" s="126" t="s">
        <v>264</v>
      </c>
      <c r="E175" s="153" t="s">
        <v>287</v>
      </c>
      <c r="F175" s="206"/>
      <c r="G175" s="123" t="s">
        <v>172</v>
      </c>
      <c r="H175" s="81">
        <v>826000</v>
      </c>
      <c r="I175" s="82">
        <v>0</v>
      </c>
      <c r="J175" s="83">
        <f>IF(IF(H175="",0,H175)=0,0,(IF(H175&gt;0,IF(I175&gt;H175,0,H175-I175),IF(I175&gt;H175,H175-I175,0))))</f>
        <v>826000</v>
      </c>
      <c r="K175" s="119" t="str">
        <f t="shared" si="5"/>
        <v>80305030301529210244</v>
      </c>
      <c r="L175" s="84" t="str">
        <f>C175 &amp; D175 &amp;E175 &amp; F175 &amp; G175</f>
        <v>80305030301529210244</v>
      </c>
    </row>
    <row r="176" spans="1:12">
      <c r="A176" s="100" t="s">
        <v>290</v>
      </c>
      <c r="B176" s="101" t="s">
        <v>7</v>
      </c>
      <c r="C176" s="102" t="s">
        <v>95</v>
      </c>
      <c r="D176" s="125" t="s">
        <v>264</v>
      </c>
      <c r="E176" s="171" t="s">
        <v>292</v>
      </c>
      <c r="F176" s="172"/>
      <c r="G176" s="130" t="s">
        <v>131</v>
      </c>
      <c r="H176" s="97">
        <v>39000</v>
      </c>
      <c r="I176" s="103">
        <v>0</v>
      </c>
      <c r="J176" s="104">
        <v>39000</v>
      </c>
      <c r="K176" s="119" t="str">
        <f t="shared" si="5"/>
        <v>80305030401129230000</v>
      </c>
      <c r="L176" s="107" t="s">
        <v>291</v>
      </c>
    </row>
    <row r="177" spans="1:12" ht="22.5">
      <c r="A177" s="100" t="s">
        <v>166</v>
      </c>
      <c r="B177" s="101" t="s">
        <v>7</v>
      </c>
      <c r="C177" s="102" t="s">
        <v>95</v>
      </c>
      <c r="D177" s="125" t="s">
        <v>264</v>
      </c>
      <c r="E177" s="171" t="s">
        <v>292</v>
      </c>
      <c r="F177" s="172"/>
      <c r="G177" s="130" t="s">
        <v>7</v>
      </c>
      <c r="H177" s="97">
        <v>39000</v>
      </c>
      <c r="I177" s="103">
        <v>0</v>
      </c>
      <c r="J177" s="104">
        <v>39000</v>
      </c>
      <c r="K177" s="119" t="str">
        <f t="shared" si="5"/>
        <v>80305030401129230200</v>
      </c>
      <c r="L177" s="107" t="s">
        <v>293</v>
      </c>
    </row>
    <row r="178" spans="1:12" ht="22.5">
      <c r="A178" s="100" t="s">
        <v>168</v>
      </c>
      <c r="B178" s="101" t="s">
        <v>7</v>
      </c>
      <c r="C178" s="102" t="s">
        <v>95</v>
      </c>
      <c r="D178" s="125" t="s">
        <v>264</v>
      </c>
      <c r="E178" s="171" t="s">
        <v>292</v>
      </c>
      <c r="F178" s="172"/>
      <c r="G178" s="130" t="s">
        <v>170</v>
      </c>
      <c r="H178" s="97">
        <v>39000</v>
      </c>
      <c r="I178" s="103">
        <v>0</v>
      </c>
      <c r="J178" s="104">
        <v>39000</v>
      </c>
      <c r="K178" s="119" t="str">
        <f t="shared" si="5"/>
        <v>80305030401129230240</v>
      </c>
      <c r="L178" s="107" t="s">
        <v>294</v>
      </c>
    </row>
    <row r="179" spans="1:12" s="85" customFormat="1">
      <c r="A179" s="80" t="s">
        <v>171</v>
      </c>
      <c r="B179" s="79" t="s">
        <v>7</v>
      </c>
      <c r="C179" s="122" t="s">
        <v>95</v>
      </c>
      <c r="D179" s="126" t="s">
        <v>264</v>
      </c>
      <c r="E179" s="153" t="s">
        <v>292</v>
      </c>
      <c r="F179" s="206"/>
      <c r="G179" s="123" t="s">
        <v>172</v>
      </c>
      <c r="H179" s="81">
        <v>39000</v>
      </c>
      <c r="I179" s="82">
        <v>0</v>
      </c>
      <c r="J179" s="83">
        <f>IF(IF(H179="",0,H179)=0,0,(IF(H179&gt;0,IF(I179&gt;H179,0,H179-I179),IF(I179&gt;H179,H179-I179,0))))</f>
        <v>39000</v>
      </c>
      <c r="K179" s="119" t="str">
        <f t="shared" si="5"/>
        <v>80305030401129230244</v>
      </c>
      <c r="L179" s="84" t="str">
        <f>C179 &amp; D179 &amp;E179 &amp; F179 &amp; G179</f>
        <v>80305030401129230244</v>
      </c>
    </row>
    <row r="180" spans="1:12" ht="22.5">
      <c r="A180" s="100" t="s">
        <v>295</v>
      </c>
      <c r="B180" s="101" t="s">
        <v>7</v>
      </c>
      <c r="C180" s="102" t="s">
        <v>95</v>
      </c>
      <c r="D180" s="125" t="s">
        <v>264</v>
      </c>
      <c r="E180" s="171" t="s">
        <v>297</v>
      </c>
      <c r="F180" s="172"/>
      <c r="G180" s="130" t="s">
        <v>131</v>
      </c>
      <c r="H180" s="97">
        <v>56000</v>
      </c>
      <c r="I180" s="103">
        <v>0</v>
      </c>
      <c r="J180" s="104">
        <v>56000</v>
      </c>
      <c r="K180" s="119" t="str">
        <f t="shared" si="5"/>
        <v>80305030501129230000</v>
      </c>
      <c r="L180" s="107" t="s">
        <v>296</v>
      </c>
    </row>
    <row r="181" spans="1:12" ht="22.5">
      <c r="A181" s="100" t="s">
        <v>166</v>
      </c>
      <c r="B181" s="101" t="s">
        <v>7</v>
      </c>
      <c r="C181" s="102" t="s">
        <v>95</v>
      </c>
      <c r="D181" s="125" t="s">
        <v>264</v>
      </c>
      <c r="E181" s="171" t="s">
        <v>297</v>
      </c>
      <c r="F181" s="172"/>
      <c r="G181" s="130" t="s">
        <v>7</v>
      </c>
      <c r="H181" s="97">
        <v>56000</v>
      </c>
      <c r="I181" s="103">
        <v>0</v>
      </c>
      <c r="J181" s="104">
        <v>56000</v>
      </c>
      <c r="K181" s="119" t="str">
        <f t="shared" si="5"/>
        <v>80305030501129230200</v>
      </c>
      <c r="L181" s="107" t="s">
        <v>298</v>
      </c>
    </row>
    <row r="182" spans="1:12" ht="22.5">
      <c r="A182" s="100" t="s">
        <v>168</v>
      </c>
      <c r="B182" s="101" t="s">
        <v>7</v>
      </c>
      <c r="C182" s="102" t="s">
        <v>95</v>
      </c>
      <c r="D182" s="125" t="s">
        <v>264</v>
      </c>
      <c r="E182" s="171" t="s">
        <v>297</v>
      </c>
      <c r="F182" s="172"/>
      <c r="G182" s="130" t="s">
        <v>170</v>
      </c>
      <c r="H182" s="97">
        <v>56000</v>
      </c>
      <c r="I182" s="103">
        <v>0</v>
      </c>
      <c r="J182" s="104">
        <v>56000</v>
      </c>
      <c r="K182" s="119" t="str">
        <f t="shared" si="5"/>
        <v>80305030501129230240</v>
      </c>
      <c r="L182" s="107" t="s">
        <v>299</v>
      </c>
    </row>
    <row r="183" spans="1:12" s="85" customFormat="1">
      <c r="A183" s="80" t="s">
        <v>171</v>
      </c>
      <c r="B183" s="79" t="s">
        <v>7</v>
      </c>
      <c r="C183" s="122" t="s">
        <v>95</v>
      </c>
      <c r="D183" s="126" t="s">
        <v>264</v>
      </c>
      <c r="E183" s="153" t="s">
        <v>297</v>
      </c>
      <c r="F183" s="206"/>
      <c r="G183" s="123" t="s">
        <v>172</v>
      </c>
      <c r="H183" s="81">
        <v>56000</v>
      </c>
      <c r="I183" s="82">
        <v>0</v>
      </c>
      <c r="J183" s="83">
        <f>IF(IF(H183="",0,H183)=0,0,(IF(H183&gt;0,IF(I183&gt;H183,0,H183-I183),IF(I183&gt;H183,H183-I183,0))))</f>
        <v>56000</v>
      </c>
      <c r="K183" s="119" t="str">
        <f t="shared" si="5"/>
        <v>80305030501129230244</v>
      </c>
      <c r="L183" s="84" t="str">
        <f>C183 &amp; D183 &amp;E183 &amp; F183 &amp; G183</f>
        <v>80305030501129230244</v>
      </c>
    </row>
    <row r="184" spans="1:12" ht="22.5">
      <c r="A184" s="100" t="s">
        <v>300</v>
      </c>
      <c r="B184" s="101" t="s">
        <v>7</v>
      </c>
      <c r="C184" s="102" t="s">
        <v>95</v>
      </c>
      <c r="D184" s="125" t="s">
        <v>264</v>
      </c>
      <c r="E184" s="171" t="s">
        <v>302</v>
      </c>
      <c r="F184" s="172"/>
      <c r="G184" s="130" t="s">
        <v>131</v>
      </c>
      <c r="H184" s="97">
        <v>40000</v>
      </c>
      <c r="I184" s="103">
        <v>10226.469999999999</v>
      </c>
      <c r="J184" s="104">
        <v>29773.53</v>
      </c>
      <c r="K184" s="119" t="str">
        <f t="shared" si="5"/>
        <v>80305030501229231000</v>
      </c>
      <c r="L184" s="107" t="s">
        <v>301</v>
      </c>
    </row>
    <row r="185" spans="1:12" ht="22.5">
      <c r="A185" s="100" t="s">
        <v>166</v>
      </c>
      <c r="B185" s="101" t="s">
        <v>7</v>
      </c>
      <c r="C185" s="102" t="s">
        <v>95</v>
      </c>
      <c r="D185" s="125" t="s">
        <v>264</v>
      </c>
      <c r="E185" s="171" t="s">
        <v>302</v>
      </c>
      <c r="F185" s="172"/>
      <c r="G185" s="130" t="s">
        <v>7</v>
      </c>
      <c r="H185" s="97">
        <v>40000</v>
      </c>
      <c r="I185" s="103">
        <v>10226.469999999999</v>
      </c>
      <c r="J185" s="104">
        <v>29773.53</v>
      </c>
      <c r="K185" s="119" t="str">
        <f t="shared" si="5"/>
        <v>80305030501229231200</v>
      </c>
      <c r="L185" s="107" t="s">
        <v>303</v>
      </c>
    </row>
    <row r="186" spans="1:12" ht="22.5">
      <c r="A186" s="100" t="s">
        <v>168</v>
      </c>
      <c r="B186" s="101" t="s">
        <v>7</v>
      </c>
      <c r="C186" s="102" t="s">
        <v>95</v>
      </c>
      <c r="D186" s="125" t="s">
        <v>264</v>
      </c>
      <c r="E186" s="171" t="s">
        <v>302</v>
      </c>
      <c r="F186" s="172"/>
      <c r="G186" s="130" t="s">
        <v>170</v>
      </c>
      <c r="H186" s="97">
        <v>40000</v>
      </c>
      <c r="I186" s="103">
        <v>10226.469999999999</v>
      </c>
      <c r="J186" s="104">
        <v>29773.53</v>
      </c>
      <c r="K186" s="119" t="str">
        <f t="shared" si="5"/>
        <v>80305030501229231240</v>
      </c>
      <c r="L186" s="107" t="s">
        <v>304</v>
      </c>
    </row>
    <row r="187" spans="1:12" s="85" customFormat="1">
      <c r="A187" s="80" t="s">
        <v>171</v>
      </c>
      <c r="B187" s="79" t="s">
        <v>7</v>
      </c>
      <c r="C187" s="122" t="s">
        <v>95</v>
      </c>
      <c r="D187" s="126" t="s">
        <v>264</v>
      </c>
      <c r="E187" s="153" t="s">
        <v>302</v>
      </c>
      <c r="F187" s="206"/>
      <c r="G187" s="123" t="s">
        <v>172</v>
      </c>
      <c r="H187" s="81">
        <v>40000</v>
      </c>
      <c r="I187" s="82">
        <v>10226.469999999999</v>
      </c>
      <c r="J187" s="83">
        <f>IF(IF(H187="",0,H187)=0,0,(IF(H187&gt;0,IF(I187&gt;H187,0,H187-I187),IF(I187&gt;H187,H187-I187,0))))</f>
        <v>29773.53</v>
      </c>
      <c r="K187" s="119" t="str">
        <f t="shared" si="5"/>
        <v>80305030501229231244</v>
      </c>
      <c r="L187" s="84" t="str">
        <f>C187 &amp; D187 &amp;E187 &amp; F187 &amp; G187</f>
        <v>80305030501229231244</v>
      </c>
    </row>
    <row r="188" spans="1:12">
      <c r="A188" s="100" t="s">
        <v>305</v>
      </c>
      <c r="B188" s="101" t="s">
        <v>7</v>
      </c>
      <c r="C188" s="102" t="s">
        <v>95</v>
      </c>
      <c r="D188" s="125" t="s">
        <v>264</v>
      </c>
      <c r="E188" s="171" t="s">
        <v>307</v>
      </c>
      <c r="F188" s="172"/>
      <c r="G188" s="130" t="s">
        <v>131</v>
      </c>
      <c r="H188" s="97">
        <v>10000</v>
      </c>
      <c r="I188" s="103">
        <v>8041.7</v>
      </c>
      <c r="J188" s="104">
        <v>1958.3</v>
      </c>
      <c r="K188" s="119" t="str">
        <f t="shared" si="5"/>
        <v>80305030501229232000</v>
      </c>
      <c r="L188" s="107" t="s">
        <v>306</v>
      </c>
    </row>
    <row r="189" spans="1:12" ht="22.5">
      <c r="A189" s="100" t="s">
        <v>166</v>
      </c>
      <c r="B189" s="101" t="s">
        <v>7</v>
      </c>
      <c r="C189" s="102" t="s">
        <v>95</v>
      </c>
      <c r="D189" s="125" t="s">
        <v>264</v>
      </c>
      <c r="E189" s="171" t="s">
        <v>307</v>
      </c>
      <c r="F189" s="172"/>
      <c r="G189" s="130" t="s">
        <v>7</v>
      </c>
      <c r="H189" s="97">
        <v>10000</v>
      </c>
      <c r="I189" s="103">
        <v>8041.7</v>
      </c>
      <c r="J189" s="104">
        <v>1958.3</v>
      </c>
      <c r="K189" s="119" t="str">
        <f t="shared" si="5"/>
        <v>80305030501229232200</v>
      </c>
      <c r="L189" s="107" t="s">
        <v>308</v>
      </c>
    </row>
    <row r="190" spans="1:12" ht="22.5">
      <c r="A190" s="100" t="s">
        <v>168</v>
      </c>
      <c r="B190" s="101" t="s">
        <v>7</v>
      </c>
      <c r="C190" s="102" t="s">
        <v>95</v>
      </c>
      <c r="D190" s="125" t="s">
        <v>264</v>
      </c>
      <c r="E190" s="171" t="s">
        <v>307</v>
      </c>
      <c r="F190" s="172"/>
      <c r="G190" s="130" t="s">
        <v>170</v>
      </c>
      <c r="H190" s="97">
        <v>10000</v>
      </c>
      <c r="I190" s="103">
        <v>8041.7</v>
      </c>
      <c r="J190" s="104">
        <v>1958.3</v>
      </c>
      <c r="K190" s="119" t="str">
        <f t="shared" si="5"/>
        <v>80305030501229232240</v>
      </c>
      <c r="L190" s="107" t="s">
        <v>309</v>
      </c>
    </row>
    <row r="191" spans="1:12" s="85" customFormat="1">
      <c r="A191" s="80" t="s">
        <v>171</v>
      </c>
      <c r="B191" s="79" t="s">
        <v>7</v>
      </c>
      <c r="C191" s="122" t="s">
        <v>95</v>
      </c>
      <c r="D191" s="126" t="s">
        <v>264</v>
      </c>
      <c r="E191" s="153" t="s">
        <v>307</v>
      </c>
      <c r="F191" s="206"/>
      <c r="G191" s="123" t="s">
        <v>172</v>
      </c>
      <c r="H191" s="81">
        <v>10000</v>
      </c>
      <c r="I191" s="82">
        <v>8041.7</v>
      </c>
      <c r="J191" s="83">
        <f>IF(IF(H191="",0,H191)=0,0,(IF(H191&gt;0,IF(I191&gt;H191,0,H191-I191),IF(I191&gt;H191,H191-I191,0))))</f>
        <v>1958.3</v>
      </c>
      <c r="K191" s="119" t="str">
        <f t="shared" si="5"/>
        <v>80305030501229232244</v>
      </c>
      <c r="L191" s="84" t="str">
        <f>C191 &amp; D191 &amp;E191 &amp; F191 &amp; G191</f>
        <v>80305030501229232244</v>
      </c>
    </row>
    <row r="192" spans="1:12">
      <c r="A192" s="100" t="s">
        <v>310</v>
      </c>
      <c r="B192" s="101" t="s">
        <v>7</v>
      </c>
      <c r="C192" s="102" t="s">
        <v>95</v>
      </c>
      <c r="D192" s="125" t="s">
        <v>264</v>
      </c>
      <c r="E192" s="171" t="s">
        <v>312</v>
      </c>
      <c r="F192" s="172"/>
      <c r="G192" s="130" t="s">
        <v>131</v>
      </c>
      <c r="H192" s="97">
        <v>431995.3</v>
      </c>
      <c r="I192" s="103">
        <v>356999.27</v>
      </c>
      <c r="J192" s="104">
        <v>74996.03</v>
      </c>
      <c r="K192" s="119" t="str">
        <f t="shared" si="5"/>
        <v>80305030501229233000</v>
      </c>
      <c r="L192" s="107" t="s">
        <v>311</v>
      </c>
    </row>
    <row r="193" spans="1:12" ht="22.5">
      <c r="A193" s="100" t="s">
        <v>166</v>
      </c>
      <c r="B193" s="101" t="s">
        <v>7</v>
      </c>
      <c r="C193" s="102" t="s">
        <v>95</v>
      </c>
      <c r="D193" s="125" t="s">
        <v>264</v>
      </c>
      <c r="E193" s="171" t="s">
        <v>312</v>
      </c>
      <c r="F193" s="172"/>
      <c r="G193" s="130" t="s">
        <v>7</v>
      </c>
      <c r="H193" s="97">
        <v>431995.3</v>
      </c>
      <c r="I193" s="103">
        <v>356999.27</v>
      </c>
      <c r="J193" s="104">
        <v>74996.03</v>
      </c>
      <c r="K193" s="119" t="str">
        <f t="shared" si="5"/>
        <v>80305030501229233200</v>
      </c>
      <c r="L193" s="107" t="s">
        <v>313</v>
      </c>
    </row>
    <row r="194" spans="1:12" ht="22.5">
      <c r="A194" s="100" t="s">
        <v>168</v>
      </c>
      <c r="B194" s="101" t="s">
        <v>7</v>
      </c>
      <c r="C194" s="102" t="s">
        <v>95</v>
      </c>
      <c r="D194" s="125" t="s">
        <v>264</v>
      </c>
      <c r="E194" s="171" t="s">
        <v>312</v>
      </c>
      <c r="F194" s="172"/>
      <c r="G194" s="130" t="s">
        <v>170</v>
      </c>
      <c r="H194" s="97">
        <v>431995.3</v>
      </c>
      <c r="I194" s="103">
        <v>356999.27</v>
      </c>
      <c r="J194" s="104">
        <v>74996.03</v>
      </c>
      <c r="K194" s="119" t="str">
        <f t="shared" si="5"/>
        <v>80305030501229233240</v>
      </c>
      <c r="L194" s="107" t="s">
        <v>314</v>
      </c>
    </row>
    <row r="195" spans="1:12" s="85" customFormat="1">
      <c r="A195" s="80" t="s">
        <v>171</v>
      </c>
      <c r="B195" s="79" t="s">
        <v>7</v>
      </c>
      <c r="C195" s="122" t="s">
        <v>95</v>
      </c>
      <c r="D195" s="126" t="s">
        <v>264</v>
      </c>
      <c r="E195" s="153" t="s">
        <v>312</v>
      </c>
      <c r="F195" s="206"/>
      <c r="G195" s="123" t="s">
        <v>172</v>
      </c>
      <c r="H195" s="81">
        <v>431995.3</v>
      </c>
      <c r="I195" s="82">
        <v>356999.27</v>
      </c>
      <c r="J195" s="83">
        <f>IF(IF(H195="",0,H195)=0,0,(IF(H195&gt;0,IF(I195&gt;H195,0,H195-I195),IF(I195&gt;H195,H195-I195,0))))</f>
        <v>74996.03</v>
      </c>
      <c r="K195" s="119" t="str">
        <f t="shared" si="5"/>
        <v>80305030501229233244</v>
      </c>
      <c r="L195" s="84" t="str">
        <f>C195 &amp; D195 &amp;E195 &amp; F195 &amp; G195</f>
        <v>80305030501229233244</v>
      </c>
    </row>
    <row r="196" spans="1:12" ht="22.5">
      <c r="A196" s="100" t="s">
        <v>315</v>
      </c>
      <c r="B196" s="101" t="s">
        <v>7</v>
      </c>
      <c r="C196" s="102" t="s">
        <v>95</v>
      </c>
      <c r="D196" s="125" t="s">
        <v>264</v>
      </c>
      <c r="E196" s="171" t="s">
        <v>317</v>
      </c>
      <c r="F196" s="172"/>
      <c r="G196" s="130" t="s">
        <v>131</v>
      </c>
      <c r="H196" s="97">
        <v>20000</v>
      </c>
      <c r="I196" s="103">
        <v>1252.42</v>
      </c>
      <c r="J196" s="104">
        <v>18747.580000000002</v>
      </c>
      <c r="K196" s="119" t="str">
        <f t="shared" si="5"/>
        <v>80305030501229235000</v>
      </c>
      <c r="L196" s="107" t="s">
        <v>316</v>
      </c>
    </row>
    <row r="197" spans="1:12" ht="22.5">
      <c r="A197" s="100" t="s">
        <v>166</v>
      </c>
      <c r="B197" s="101" t="s">
        <v>7</v>
      </c>
      <c r="C197" s="102" t="s">
        <v>95</v>
      </c>
      <c r="D197" s="125" t="s">
        <v>264</v>
      </c>
      <c r="E197" s="171" t="s">
        <v>317</v>
      </c>
      <c r="F197" s="172"/>
      <c r="G197" s="130" t="s">
        <v>7</v>
      </c>
      <c r="H197" s="97">
        <v>20000</v>
      </c>
      <c r="I197" s="103">
        <v>1252.42</v>
      </c>
      <c r="J197" s="104">
        <v>18747.580000000002</v>
      </c>
      <c r="K197" s="119" t="str">
        <f t="shared" si="5"/>
        <v>80305030501229235200</v>
      </c>
      <c r="L197" s="107" t="s">
        <v>318</v>
      </c>
    </row>
    <row r="198" spans="1:12" ht="22.5">
      <c r="A198" s="100" t="s">
        <v>168</v>
      </c>
      <c r="B198" s="101" t="s">
        <v>7</v>
      </c>
      <c r="C198" s="102" t="s">
        <v>95</v>
      </c>
      <c r="D198" s="125" t="s">
        <v>264</v>
      </c>
      <c r="E198" s="171" t="s">
        <v>317</v>
      </c>
      <c r="F198" s="172"/>
      <c r="G198" s="130" t="s">
        <v>170</v>
      </c>
      <c r="H198" s="97">
        <v>20000</v>
      </c>
      <c r="I198" s="103">
        <v>1252.42</v>
      </c>
      <c r="J198" s="104">
        <v>18747.580000000002</v>
      </c>
      <c r="K198" s="119" t="str">
        <f t="shared" si="5"/>
        <v>80305030501229235240</v>
      </c>
      <c r="L198" s="107" t="s">
        <v>319</v>
      </c>
    </row>
    <row r="199" spans="1:12" s="85" customFormat="1">
      <c r="A199" s="80" t="s">
        <v>171</v>
      </c>
      <c r="B199" s="79" t="s">
        <v>7</v>
      </c>
      <c r="C199" s="122" t="s">
        <v>95</v>
      </c>
      <c r="D199" s="126" t="s">
        <v>264</v>
      </c>
      <c r="E199" s="153" t="s">
        <v>317</v>
      </c>
      <c r="F199" s="206"/>
      <c r="G199" s="123" t="s">
        <v>172</v>
      </c>
      <c r="H199" s="81">
        <v>20000</v>
      </c>
      <c r="I199" s="82">
        <v>1252.42</v>
      </c>
      <c r="J199" s="83">
        <f>IF(IF(H199="",0,H199)=0,0,(IF(H199&gt;0,IF(I199&gt;H199,0,H199-I199),IF(I199&gt;H199,H199-I199,0))))</f>
        <v>18747.580000000002</v>
      </c>
      <c r="K199" s="119" t="str">
        <f t="shared" si="5"/>
        <v>80305030501229235244</v>
      </c>
      <c r="L199" s="84" t="str">
        <f>C199 &amp; D199 &amp;E199 &amp; F199 &amp; G199</f>
        <v>80305030501229235244</v>
      </c>
    </row>
    <row r="200" spans="1:12">
      <c r="A200" s="100" t="s">
        <v>320</v>
      </c>
      <c r="B200" s="101" t="s">
        <v>7</v>
      </c>
      <c r="C200" s="102" t="s">
        <v>95</v>
      </c>
      <c r="D200" s="125" t="s">
        <v>264</v>
      </c>
      <c r="E200" s="171" t="s">
        <v>322</v>
      </c>
      <c r="F200" s="172"/>
      <c r="G200" s="130" t="s">
        <v>131</v>
      </c>
      <c r="H200" s="97">
        <v>98000</v>
      </c>
      <c r="I200" s="103">
        <v>95255</v>
      </c>
      <c r="J200" s="104">
        <v>2745</v>
      </c>
      <c r="K200" s="119" t="str">
        <f t="shared" si="5"/>
        <v>80305030502129230000</v>
      </c>
      <c r="L200" s="107" t="s">
        <v>321</v>
      </c>
    </row>
    <row r="201" spans="1:12" ht="22.5">
      <c r="A201" s="100" t="s">
        <v>166</v>
      </c>
      <c r="B201" s="101" t="s">
        <v>7</v>
      </c>
      <c r="C201" s="102" t="s">
        <v>95</v>
      </c>
      <c r="D201" s="125" t="s">
        <v>264</v>
      </c>
      <c r="E201" s="171" t="s">
        <v>322</v>
      </c>
      <c r="F201" s="172"/>
      <c r="G201" s="130" t="s">
        <v>7</v>
      </c>
      <c r="H201" s="97">
        <v>98000</v>
      </c>
      <c r="I201" s="103">
        <v>95255</v>
      </c>
      <c r="J201" s="104">
        <v>2745</v>
      </c>
      <c r="K201" s="119" t="str">
        <f t="shared" si="5"/>
        <v>80305030502129230200</v>
      </c>
      <c r="L201" s="107" t="s">
        <v>323</v>
      </c>
    </row>
    <row r="202" spans="1:12" ht="22.5">
      <c r="A202" s="100" t="s">
        <v>168</v>
      </c>
      <c r="B202" s="101" t="s">
        <v>7</v>
      </c>
      <c r="C202" s="102" t="s">
        <v>95</v>
      </c>
      <c r="D202" s="125" t="s">
        <v>264</v>
      </c>
      <c r="E202" s="171" t="s">
        <v>322</v>
      </c>
      <c r="F202" s="172"/>
      <c r="G202" s="130" t="s">
        <v>170</v>
      </c>
      <c r="H202" s="97">
        <v>98000</v>
      </c>
      <c r="I202" s="103">
        <v>95255</v>
      </c>
      <c r="J202" s="104">
        <v>2745</v>
      </c>
      <c r="K202" s="119" t="str">
        <f t="shared" si="5"/>
        <v>80305030502129230240</v>
      </c>
      <c r="L202" s="107" t="s">
        <v>324</v>
      </c>
    </row>
    <row r="203" spans="1:12" s="85" customFormat="1">
      <c r="A203" s="80" t="s">
        <v>171</v>
      </c>
      <c r="B203" s="79" t="s">
        <v>7</v>
      </c>
      <c r="C203" s="122" t="s">
        <v>95</v>
      </c>
      <c r="D203" s="126" t="s">
        <v>264</v>
      </c>
      <c r="E203" s="153" t="s">
        <v>322</v>
      </c>
      <c r="F203" s="206"/>
      <c r="G203" s="123" t="s">
        <v>172</v>
      </c>
      <c r="H203" s="81">
        <v>98000</v>
      </c>
      <c r="I203" s="82">
        <v>95255</v>
      </c>
      <c r="J203" s="83">
        <f>IF(IF(H203="",0,H203)=0,0,(IF(H203&gt;0,IF(I203&gt;H203,0,H203-I203),IF(I203&gt;H203,H203-I203,0))))</f>
        <v>2745</v>
      </c>
      <c r="K203" s="119" t="str">
        <f t="shared" si="5"/>
        <v>80305030502129230244</v>
      </c>
      <c r="L203" s="84" t="str">
        <f>C203 &amp; D203 &amp;E203 &amp; F203 &amp; G203</f>
        <v>80305030502129230244</v>
      </c>
    </row>
    <row r="204" spans="1:12" ht="22.5">
      <c r="A204" s="100" t="s">
        <v>325</v>
      </c>
      <c r="B204" s="101" t="s">
        <v>7</v>
      </c>
      <c r="C204" s="102" t="s">
        <v>95</v>
      </c>
      <c r="D204" s="125" t="s">
        <v>264</v>
      </c>
      <c r="E204" s="171" t="s">
        <v>327</v>
      </c>
      <c r="F204" s="172"/>
      <c r="G204" s="130" t="s">
        <v>131</v>
      </c>
      <c r="H204" s="97">
        <v>97000</v>
      </c>
      <c r="I204" s="103">
        <v>0</v>
      </c>
      <c r="J204" s="104">
        <v>97000</v>
      </c>
      <c r="K204" s="119" t="str">
        <f t="shared" si="5"/>
        <v>80305030503129233000</v>
      </c>
      <c r="L204" s="107" t="s">
        <v>326</v>
      </c>
    </row>
    <row r="205" spans="1:12" ht="22.5">
      <c r="A205" s="100" t="s">
        <v>166</v>
      </c>
      <c r="B205" s="101" t="s">
        <v>7</v>
      </c>
      <c r="C205" s="102" t="s">
        <v>95</v>
      </c>
      <c r="D205" s="125" t="s">
        <v>264</v>
      </c>
      <c r="E205" s="171" t="s">
        <v>327</v>
      </c>
      <c r="F205" s="172"/>
      <c r="G205" s="130" t="s">
        <v>7</v>
      </c>
      <c r="H205" s="97">
        <v>97000</v>
      </c>
      <c r="I205" s="103">
        <v>0</v>
      </c>
      <c r="J205" s="104">
        <v>97000</v>
      </c>
      <c r="K205" s="119" t="str">
        <f t="shared" ref="K205:K234" si="6">C205 &amp; D205 &amp;E205 &amp; F205 &amp; G205</f>
        <v>80305030503129233200</v>
      </c>
      <c r="L205" s="107" t="s">
        <v>328</v>
      </c>
    </row>
    <row r="206" spans="1:12" ht="22.5">
      <c r="A206" s="100" t="s">
        <v>168</v>
      </c>
      <c r="B206" s="101" t="s">
        <v>7</v>
      </c>
      <c r="C206" s="102" t="s">
        <v>95</v>
      </c>
      <c r="D206" s="125" t="s">
        <v>264</v>
      </c>
      <c r="E206" s="171" t="s">
        <v>327</v>
      </c>
      <c r="F206" s="172"/>
      <c r="G206" s="130" t="s">
        <v>170</v>
      </c>
      <c r="H206" s="97">
        <v>97000</v>
      </c>
      <c r="I206" s="103">
        <v>0</v>
      </c>
      <c r="J206" s="104">
        <v>97000</v>
      </c>
      <c r="K206" s="119" t="str">
        <f t="shared" si="6"/>
        <v>80305030503129233240</v>
      </c>
      <c r="L206" s="107" t="s">
        <v>329</v>
      </c>
    </row>
    <row r="207" spans="1:12" s="85" customFormat="1">
      <c r="A207" s="80" t="s">
        <v>171</v>
      </c>
      <c r="B207" s="79" t="s">
        <v>7</v>
      </c>
      <c r="C207" s="122" t="s">
        <v>95</v>
      </c>
      <c r="D207" s="126" t="s">
        <v>264</v>
      </c>
      <c r="E207" s="153" t="s">
        <v>327</v>
      </c>
      <c r="F207" s="206"/>
      <c r="G207" s="123" t="s">
        <v>172</v>
      </c>
      <c r="H207" s="81">
        <v>97000</v>
      </c>
      <c r="I207" s="82">
        <v>0</v>
      </c>
      <c r="J207" s="83">
        <f>IF(IF(H207="",0,H207)=0,0,(IF(H207&gt;0,IF(I207&gt;H207,0,H207-I207),IF(I207&gt;H207,H207-I207,0))))</f>
        <v>97000</v>
      </c>
      <c r="K207" s="119" t="str">
        <f t="shared" si="6"/>
        <v>80305030503129233244</v>
      </c>
      <c r="L207" s="84" t="str">
        <f>C207 &amp; D207 &amp;E207 &amp; F207 &amp; G207</f>
        <v>80305030503129233244</v>
      </c>
    </row>
    <row r="208" spans="1:12">
      <c r="A208" s="100" t="s">
        <v>330</v>
      </c>
      <c r="B208" s="101" t="s">
        <v>7</v>
      </c>
      <c r="C208" s="102" t="s">
        <v>95</v>
      </c>
      <c r="D208" s="125" t="s">
        <v>264</v>
      </c>
      <c r="E208" s="171" t="s">
        <v>332</v>
      </c>
      <c r="F208" s="172"/>
      <c r="G208" s="130" t="s">
        <v>131</v>
      </c>
      <c r="H208" s="97">
        <v>700000</v>
      </c>
      <c r="I208" s="103">
        <v>0</v>
      </c>
      <c r="J208" s="104">
        <v>700000</v>
      </c>
      <c r="K208" s="119" t="str">
        <f t="shared" si="6"/>
        <v>80305030503175260000</v>
      </c>
      <c r="L208" s="107" t="s">
        <v>331</v>
      </c>
    </row>
    <row r="209" spans="1:12" ht="22.5">
      <c r="A209" s="100" t="s">
        <v>166</v>
      </c>
      <c r="B209" s="101" t="s">
        <v>7</v>
      </c>
      <c r="C209" s="102" t="s">
        <v>95</v>
      </c>
      <c r="D209" s="125" t="s">
        <v>264</v>
      </c>
      <c r="E209" s="171" t="s">
        <v>332</v>
      </c>
      <c r="F209" s="172"/>
      <c r="G209" s="130" t="s">
        <v>7</v>
      </c>
      <c r="H209" s="97">
        <v>700000</v>
      </c>
      <c r="I209" s="103">
        <v>0</v>
      </c>
      <c r="J209" s="104">
        <v>700000</v>
      </c>
      <c r="K209" s="119" t="str">
        <f t="shared" si="6"/>
        <v>80305030503175260200</v>
      </c>
      <c r="L209" s="107" t="s">
        <v>333</v>
      </c>
    </row>
    <row r="210" spans="1:12" ht="22.5">
      <c r="A210" s="100" t="s">
        <v>168</v>
      </c>
      <c r="B210" s="101" t="s">
        <v>7</v>
      </c>
      <c r="C210" s="102" t="s">
        <v>95</v>
      </c>
      <c r="D210" s="125" t="s">
        <v>264</v>
      </c>
      <c r="E210" s="171" t="s">
        <v>332</v>
      </c>
      <c r="F210" s="172"/>
      <c r="G210" s="130" t="s">
        <v>170</v>
      </c>
      <c r="H210" s="97">
        <v>700000</v>
      </c>
      <c r="I210" s="103">
        <v>0</v>
      </c>
      <c r="J210" s="104">
        <v>700000</v>
      </c>
      <c r="K210" s="119" t="str">
        <f t="shared" si="6"/>
        <v>80305030503175260240</v>
      </c>
      <c r="L210" s="107" t="s">
        <v>334</v>
      </c>
    </row>
    <row r="211" spans="1:12" s="85" customFormat="1">
      <c r="A211" s="80" t="s">
        <v>171</v>
      </c>
      <c r="B211" s="79" t="s">
        <v>7</v>
      </c>
      <c r="C211" s="122" t="s">
        <v>95</v>
      </c>
      <c r="D211" s="126" t="s">
        <v>264</v>
      </c>
      <c r="E211" s="153" t="s">
        <v>332</v>
      </c>
      <c r="F211" s="206"/>
      <c r="G211" s="123" t="s">
        <v>172</v>
      </c>
      <c r="H211" s="81">
        <v>700000</v>
      </c>
      <c r="I211" s="82">
        <v>0</v>
      </c>
      <c r="J211" s="83">
        <f>IF(IF(H211="",0,H211)=0,0,(IF(H211&gt;0,IF(I211&gt;H211,0,H211-I211),IF(I211&gt;H211,H211-I211,0))))</f>
        <v>700000</v>
      </c>
      <c r="K211" s="119" t="str">
        <f t="shared" si="6"/>
        <v>80305030503175260244</v>
      </c>
      <c r="L211" s="84" t="str">
        <f>C211 &amp; D211 &amp;E211 &amp; F211 &amp; G211</f>
        <v>80305030503175260244</v>
      </c>
    </row>
    <row r="212" spans="1:12" ht="22.5">
      <c r="A212" s="100" t="s">
        <v>335</v>
      </c>
      <c r="B212" s="101" t="s">
        <v>7</v>
      </c>
      <c r="C212" s="102" t="s">
        <v>95</v>
      </c>
      <c r="D212" s="125" t="s">
        <v>264</v>
      </c>
      <c r="E212" s="171" t="s">
        <v>337</v>
      </c>
      <c r="F212" s="172"/>
      <c r="G212" s="130" t="s">
        <v>131</v>
      </c>
      <c r="H212" s="97">
        <v>90000</v>
      </c>
      <c r="I212" s="103">
        <v>0</v>
      </c>
      <c r="J212" s="104">
        <v>90000</v>
      </c>
      <c r="K212" s="119" t="str">
        <f t="shared" si="6"/>
        <v>803050305031S5260000</v>
      </c>
      <c r="L212" s="107" t="s">
        <v>336</v>
      </c>
    </row>
    <row r="213" spans="1:12" ht="22.5">
      <c r="A213" s="100" t="s">
        <v>166</v>
      </c>
      <c r="B213" s="101" t="s">
        <v>7</v>
      </c>
      <c r="C213" s="102" t="s">
        <v>95</v>
      </c>
      <c r="D213" s="125" t="s">
        <v>264</v>
      </c>
      <c r="E213" s="171" t="s">
        <v>337</v>
      </c>
      <c r="F213" s="172"/>
      <c r="G213" s="130" t="s">
        <v>7</v>
      </c>
      <c r="H213" s="97">
        <v>90000</v>
      </c>
      <c r="I213" s="103">
        <v>0</v>
      </c>
      <c r="J213" s="104">
        <v>90000</v>
      </c>
      <c r="K213" s="119" t="str">
        <f t="shared" si="6"/>
        <v>803050305031S5260200</v>
      </c>
      <c r="L213" s="107" t="s">
        <v>338</v>
      </c>
    </row>
    <row r="214" spans="1:12" ht="22.5">
      <c r="A214" s="100" t="s">
        <v>168</v>
      </c>
      <c r="B214" s="101" t="s">
        <v>7</v>
      </c>
      <c r="C214" s="102" t="s">
        <v>95</v>
      </c>
      <c r="D214" s="125" t="s">
        <v>264</v>
      </c>
      <c r="E214" s="171" t="s">
        <v>337</v>
      </c>
      <c r="F214" s="172"/>
      <c r="G214" s="130" t="s">
        <v>170</v>
      </c>
      <c r="H214" s="97">
        <v>90000</v>
      </c>
      <c r="I214" s="103">
        <v>0</v>
      </c>
      <c r="J214" s="104">
        <v>90000</v>
      </c>
      <c r="K214" s="119" t="str">
        <f t="shared" si="6"/>
        <v>803050305031S5260240</v>
      </c>
      <c r="L214" s="107" t="s">
        <v>339</v>
      </c>
    </row>
    <row r="215" spans="1:12" s="85" customFormat="1">
      <c r="A215" s="80" t="s">
        <v>171</v>
      </c>
      <c r="B215" s="79" t="s">
        <v>7</v>
      </c>
      <c r="C215" s="122" t="s">
        <v>95</v>
      </c>
      <c r="D215" s="126" t="s">
        <v>264</v>
      </c>
      <c r="E215" s="153" t="s">
        <v>337</v>
      </c>
      <c r="F215" s="206"/>
      <c r="G215" s="123" t="s">
        <v>172</v>
      </c>
      <c r="H215" s="81">
        <v>90000</v>
      </c>
      <c r="I215" s="82">
        <v>0</v>
      </c>
      <c r="J215" s="83">
        <f>IF(IF(H215="",0,H215)=0,0,(IF(H215&gt;0,IF(I215&gt;H215,0,H215-I215),IF(I215&gt;H215,H215-I215,0))))</f>
        <v>90000</v>
      </c>
      <c r="K215" s="119" t="str">
        <f t="shared" si="6"/>
        <v>803050305031S5260244</v>
      </c>
      <c r="L215" s="84" t="str">
        <f>C215 &amp; D215 &amp;E215 &amp; F215 &amp; G215</f>
        <v>803050305031S5260244</v>
      </c>
    </row>
    <row r="216" spans="1:12">
      <c r="A216" s="100" t="s">
        <v>340</v>
      </c>
      <c r="B216" s="101" t="s">
        <v>7</v>
      </c>
      <c r="C216" s="102" t="s">
        <v>95</v>
      </c>
      <c r="D216" s="125" t="s">
        <v>264</v>
      </c>
      <c r="E216" s="171" t="s">
        <v>342</v>
      </c>
      <c r="F216" s="172"/>
      <c r="G216" s="130" t="s">
        <v>131</v>
      </c>
      <c r="H216" s="97">
        <v>128463.84</v>
      </c>
      <c r="I216" s="103">
        <v>83088</v>
      </c>
      <c r="J216" s="104">
        <v>45375.839999999997</v>
      </c>
      <c r="K216" s="119" t="str">
        <f t="shared" si="6"/>
        <v>80305030504172090000</v>
      </c>
      <c r="L216" s="107" t="s">
        <v>341</v>
      </c>
    </row>
    <row r="217" spans="1:12" ht="22.5">
      <c r="A217" s="100" t="s">
        <v>166</v>
      </c>
      <c r="B217" s="101" t="s">
        <v>7</v>
      </c>
      <c r="C217" s="102" t="s">
        <v>95</v>
      </c>
      <c r="D217" s="125" t="s">
        <v>264</v>
      </c>
      <c r="E217" s="171" t="s">
        <v>342</v>
      </c>
      <c r="F217" s="172"/>
      <c r="G217" s="130" t="s">
        <v>7</v>
      </c>
      <c r="H217" s="97">
        <v>128463.84</v>
      </c>
      <c r="I217" s="103">
        <v>83088</v>
      </c>
      <c r="J217" s="104">
        <v>45375.839999999997</v>
      </c>
      <c r="K217" s="119" t="str">
        <f t="shared" si="6"/>
        <v>80305030504172090200</v>
      </c>
      <c r="L217" s="107" t="s">
        <v>343</v>
      </c>
    </row>
    <row r="218" spans="1:12" ht="22.5">
      <c r="A218" s="100" t="s">
        <v>168</v>
      </c>
      <c r="B218" s="101" t="s">
        <v>7</v>
      </c>
      <c r="C218" s="102" t="s">
        <v>95</v>
      </c>
      <c r="D218" s="125" t="s">
        <v>264</v>
      </c>
      <c r="E218" s="171" t="s">
        <v>342</v>
      </c>
      <c r="F218" s="172"/>
      <c r="G218" s="130" t="s">
        <v>170</v>
      </c>
      <c r="H218" s="97">
        <v>128463.84</v>
      </c>
      <c r="I218" s="103">
        <v>83088</v>
      </c>
      <c r="J218" s="104">
        <v>45375.839999999997</v>
      </c>
      <c r="K218" s="119" t="str">
        <f t="shared" si="6"/>
        <v>80305030504172090240</v>
      </c>
      <c r="L218" s="107" t="s">
        <v>344</v>
      </c>
    </row>
    <row r="219" spans="1:12" s="85" customFormat="1">
      <c r="A219" s="80" t="s">
        <v>171</v>
      </c>
      <c r="B219" s="79" t="s">
        <v>7</v>
      </c>
      <c r="C219" s="122" t="s">
        <v>95</v>
      </c>
      <c r="D219" s="126" t="s">
        <v>264</v>
      </c>
      <c r="E219" s="153" t="s">
        <v>342</v>
      </c>
      <c r="F219" s="206"/>
      <c r="G219" s="123" t="s">
        <v>172</v>
      </c>
      <c r="H219" s="81">
        <v>128463.84</v>
      </c>
      <c r="I219" s="82">
        <v>83088</v>
      </c>
      <c r="J219" s="83">
        <f>IF(IF(H219="",0,H219)=0,0,(IF(H219&gt;0,IF(I219&gt;H219,0,H219-I219),IF(I219&gt;H219,H219-I219,0))))</f>
        <v>45375.839999999997</v>
      </c>
      <c r="K219" s="119" t="str">
        <f t="shared" si="6"/>
        <v>80305030504172090244</v>
      </c>
      <c r="L219" s="84" t="str">
        <f>C219 &amp; D219 &amp;E219 &amp; F219 &amp; G219</f>
        <v>80305030504172090244</v>
      </c>
    </row>
    <row r="220" spans="1:12">
      <c r="A220" s="100" t="s">
        <v>345</v>
      </c>
      <c r="B220" s="101" t="s">
        <v>7</v>
      </c>
      <c r="C220" s="102" t="s">
        <v>95</v>
      </c>
      <c r="D220" s="125" t="s">
        <v>264</v>
      </c>
      <c r="E220" s="171" t="s">
        <v>347</v>
      </c>
      <c r="F220" s="172"/>
      <c r="G220" s="130" t="s">
        <v>131</v>
      </c>
      <c r="H220" s="97">
        <v>20000</v>
      </c>
      <c r="I220" s="103">
        <v>12912</v>
      </c>
      <c r="J220" s="104">
        <v>7088</v>
      </c>
      <c r="K220" s="119" t="str">
        <f t="shared" si="6"/>
        <v>803050305041S2090000</v>
      </c>
      <c r="L220" s="107" t="s">
        <v>346</v>
      </c>
    </row>
    <row r="221" spans="1:12" ht="22.5">
      <c r="A221" s="100" t="s">
        <v>166</v>
      </c>
      <c r="B221" s="101" t="s">
        <v>7</v>
      </c>
      <c r="C221" s="102" t="s">
        <v>95</v>
      </c>
      <c r="D221" s="125" t="s">
        <v>264</v>
      </c>
      <c r="E221" s="171" t="s">
        <v>347</v>
      </c>
      <c r="F221" s="172"/>
      <c r="G221" s="130" t="s">
        <v>7</v>
      </c>
      <c r="H221" s="97">
        <v>20000</v>
      </c>
      <c r="I221" s="103">
        <v>12912</v>
      </c>
      <c r="J221" s="104">
        <v>7088</v>
      </c>
      <c r="K221" s="119" t="str">
        <f t="shared" si="6"/>
        <v>803050305041S2090200</v>
      </c>
      <c r="L221" s="107" t="s">
        <v>348</v>
      </c>
    </row>
    <row r="222" spans="1:12" ht="22.5">
      <c r="A222" s="100" t="s">
        <v>168</v>
      </c>
      <c r="B222" s="101" t="s">
        <v>7</v>
      </c>
      <c r="C222" s="102" t="s">
        <v>95</v>
      </c>
      <c r="D222" s="125" t="s">
        <v>264</v>
      </c>
      <c r="E222" s="171" t="s">
        <v>347</v>
      </c>
      <c r="F222" s="172"/>
      <c r="G222" s="130" t="s">
        <v>170</v>
      </c>
      <c r="H222" s="97">
        <v>20000</v>
      </c>
      <c r="I222" s="103">
        <v>12912</v>
      </c>
      <c r="J222" s="104">
        <v>7088</v>
      </c>
      <c r="K222" s="119" t="str">
        <f t="shared" si="6"/>
        <v>803050305041S2090240</v>
      </c>
      <c r="L222" s="107" t="s">
        <v>349</v>
      </c>
    </row>
    <row r="223" spans="1:12" s="85" customFormat="1">
      <c r="A223" s="80" t="s">
        <v>171</v>
      </c>
      <c r="B223" s="79" t="s">
        <v>7</v>
      </c>
      <c r="C223" s="122" t="s">
        <v>95</v>
      </c>
      <c r="D223" s="126" t="s">
        <v>264</v>
      </c>
      <c r="E223" s="153" t="s">
        <v>347</v>
      </c>
      <c r="F223" s="206"/>
      <c r="G223" s="123" t="s">
        <v>172</v>
      </c>
      <c r="H223" s="81">
        <v>20000</v>
      </c>
      <c r="I223" s="82">
        <v>12912</v>
      </c>
      <c r="J223" s="83">
        <f>IF(IF(H223="",0,H223)=0,0,(IF(H223&gt;0,IF(I223&gt;H223,0,H223-I223),IF(I223&gt;H223,H223-I223,0))))</f>
        <v>7088</v>
      </c>
      <c r="K223" s="119" t="str">
        <f t="shared" si="6"/>
        <v>803050305041S2090244</v>
      </c>
      <c r="L223" s="84" t="str">
        <f>C223 &amp; D223 &amp;E223 &amp; F223 &amp; G223</f>
        <v>803050305041S2090244</v>
      </c>
    </row>
    <row r="224" spans="1:12">
      <c r="A224" s="100" t="s">
        <v>350</v>
      </c>
      <c r="B224" s="101" t="s">
        <v>7</v>
      </c>
      <c r="C224" s="102" t="s">
        <v>95</v>
      </c>
      <c r="D224" s="125" t="s">
        <v>352</v>
      </c>
      <c r="E224" s="171" t="s">
        <v>130</v>
      </c>
      <c r="F224" s="172"/>
      <c r="G224" s="130" t="s">
        <v>131</v>
      </c>
      <c r="H224" s="97">
        <v>19000</v>
      </c>
      <c r="I224" s="103">
        <v>14500</v>
      </c>
      <c r="J224" s="104">
        <v>4500</v>
      </c>
      <c r="K224" s="119" t="str">
        <f t="shared" si="6"/>
        <v>80308000000000000000</v>
      </c>
      <c r="L224" s="107" t="s">
        <v>351</v>
      </c>
    </row>
    <row r="225" spans="1:12">
      <c r="A225" s="100" t="s">
        <v>353</v>
      </c>
      <c r="B225" s="101" t="s">
        <v>7</v>
      </c>
      <c r="C225" s="102" t="s">
        <v>95</v>
      </c>
      <c r="D225" s="125" t="s">
        <v>355</v>
      </c>
      <c r="E225" s="171" t="s">
        <v>130</v>
      </c>
      <c r="F225" s="172"/>
      <c r="G225" s="130" t="s">
        <v>131</v>
      </c>
      <c r="H225" s="97">
        <v>19000</v>
      </c>
      <c r="I225" s="103">
        <v>14500</v>
      </c>
      <c r="J225" s="104">
        <v>4500</v>
      </c>
      <c r="K225" s="119" t="str">
        <f t="shared" si="6"/>
        <v>80308010000000000000</v>
      </c>
      <c r="L225" s="107" t="s">
        <v>354</v>
      </c>
    </row>
    <row r="226" spans="1:12">
      <c r="A226" s="100" t="s">
        <v>356</v>
      </c>
      <c r="B226" s="101" t="s">
        <v>7</v>
      </c>
      <c r="C226" s="102" t="s">
        <v>95</v>
      </c>
      <c r="D226" s="125" t="s">
        <v>355</v>
      </c>
      <c r="E226" s="171" t="s">
        <v>358</v>
      </c>
      <c r="F226" s="172"/>
      <c r="G226" s="130" t="s">
        <v>131</v>
      </c>
      <c r="H226" s="97">
        <v>19000</v>
      </c>
      <c r="I226" s="103">
        <v>14500</v>
      </c>
      <c r="J226" s="104">
        <v>4500</v>
      </c>
      <c r="K226" s="119" t="str">
        <f t="shared" si="6"/>
        <v>80308019990029410000</v>
      </c>
      <c r="L226" s="107" t="s">
        <v>357</v>
      </c>
    </row>
    <row r="227" spans="1:12" ht="22.5">
      <c r="A227" s="100" t="s">
        <v>166</v>
      </c>
      <c r="B227" s="101" t="s">
        <v>7</v>
      </c>
      <c r="C227" s="102" t="s">
        <v>95</v>
      </c>
      <c r="D227" s="125" t="s">
        <v>355</v>
      </c>
      <c r="E227" s="171" t="s">
        <v>358</v>
      </c>
      <c r="F227" s="172"/>
      <c r="G227" s="130" t="s">
        <v>7</v>
      </c>
      <c r="H227" s="97">
        <v>19000</v>
      </c>
      <c r="I227" s="103">
        <v>14500</v>
      </c>
      <c r="J227" s="104">
        <v>4500</v>
      </c>
      <c r="K227" s="119" t="str">
        <f t="shared" si="6"/>
        <v>80308019990029410200</v>
      </c>
      <c r="L227" s="107" t="s">
        <v>359</v>
      </c>
    </row>
    <row r="228" spans="1:12" ht="22.5">
      <c r="A228" s="100" t="s">
        <v>168</v>
      </c>
      <c r="B228" s="101" t="s">
        <v>7</v>
      </c>
      <c r="C228" s="102" t="s">
        <v>95</v>
      </c>
      <c r="D228" s="125" t="s">
        <v>355</v>
      </c>
      <c r="E228" s="171" t="s">
        <v>358</v>
      </c>
      <c r="F228" s="172"/>
      <c r="G228" s="130" t="s">
        <v>170</v>
      </c>
      <c r="H228" s="97">
        <v>19000</v>
      </c>
      <c r="I228" s="103">
        <v>14500</v>
      </c>
      <c r="J228" s="104">
        <v>4500</v>
      </c>
      <c r="K228" s="119" t="str">
        <f t="shared" si="6"/>
        <v>80308019990029410240</v>
      </c>
      <c r="L228" s="107" t="s">
        <v>360</v>
      </c>
    </row>
    <row r="229" spans="1:12" s="85" customFormat="1">
      <c r="A229" s="80" t="s">
        <v>171</v>
      </c>
      <c r="B229" s="79" t="s">
        <v>7</v>
      </c>
      <c r="C229" s="122" t="s">
        <v>95</v>
      </c>
      <c r="D229" s="126" t="s">
        <v>355</v>
      </c>
      <c r="E229" s="153" t="s">
        <v>358</v>
      </c>
      <c r="F229" s="206"/>
      <c r="G229" s="123" t="s">
        <v>172</v>
      </c>
      <c r="H229" s="81">
        <v>19000</v>
      </c>
      <c r="I229" s="82">
        <v>14500</v>
      </c>
      <c r="J229" s="83">
        <f>IF(IF(H229="",0,H229)=0,0,(IF(H229&gt;0,IF(I229&gt;H229,0,H229-I229),IF(I229&gt;H229,H229-I229,0))))</f>
        <v>4500</v>
      </c>
      <c r="K229" s="119" t="str">
        <f t="shared" si="6"/>
        <v>80308019990029410244</v>
      </c>
      <c r="L229" s="84" t="str">
        <f>C229 &amp; D229 &amp;E229 &amp; F229 &amp; G229</f>
        <v>80308019990029410244</v>
      </c>
    </row>
    <row r="230" spans="1:12" ht="22.5">
      <c r="A230" s="100" t="s">
        <v>361</v>
      </c>
      <c r="B230" s="101" t="s">
        <v>7</v>
      </c>
      <c r="C230" s="102" t="s">
        <v>95</v>
      </c>
      <c r="D230" s="125" t="s">
        <v>363</v>
      </c>
      <c r="E230" s="171" t="s">
        <v>130</v>
      </c>
      <c r="F230" s="172"/>
      <c r="G230" s="130" t="s">
        <v>131</v>
      </c>
      <c r="H230" s="97">
        <v>93580.82</v>
      </c>
      <c r="I230" s="103">
        <v>775.81</v>
      </c>
      <c r="J230" s="104">
        <v>92805.01</v>
      </c>
      <c r="K230" s="119" t="str">
        <f t="shared" si="6"/>
        <v>80313000000000000000</v>
      </c>
      <c r="L230" s="107" t="s">
        <v>362</v>
      </c>
    </row>
    <row r="231" spans="1:12" ht="22.5">
      <c r="A231" s="100" t="s">
        <v>364</v>
      </c>
      <c r="B231" s="101" t="s">
        <v>7</v>
      </c>
      <c r="C231" s="102" t="s">
        <v>95</v>
      </c>
      <c r="D231" s="125" t="s">
        <v>366</v>
      </c>
      <c r="E231" s="171" t="s">
        <v>130</v>
      </c>
      <c r="F231" s="172"/>
      <c r="G231" s="130" t="s">
        <v>131</v>
      </c>
      <c r="H231" s="97">
        <v>93580.82</v>
      </c>
      <c r="I231" s="103">
        <v>775.81</v>
      </c>
      <c r="J231" s="104">
        <v>92805.01</v>
      </c>
      <c r="K231" s="119" t="str">
        <f t="shared" si="6"/>
        <v>80313010000000000000</v>
      </c>
      <c r="L231" s="107" t="s">
        <v>365</v>
      </c>
    </row>
    <row r="232" spans="1:12">
      <c r="A232" s="100" t="s">
        <v>367</v>
      </c>
      <c r="B232" s="101" t="s">
        <v>7</v>
      </c>
      <c r="C232" s="102" t="s">
        <v>95</v>
      </c>
      <c r="D232" s="125" t="s">
        <v>366</v>
      </c>
      <c r="E232" s="171" t="s">
        <v>369</v>
      </c>
      <c r="F232" s="172"/>
      <c r="G232" s="130" t="s">
        <v>131</v>
      </c>
      <c r="H232" s="97">
        <v>93580.82</v>
      </c>
      <c r="I232" s="103">
        <v>775.81</v>
      </c>
      <c r="J232" s="104">
        <v>92805.01</v>
      </c>
      <c r="K232" s="119" t="str">
        <f t="shared" si="6"/>
        <v>80313019990028900000</v>
      </c>
      <c r="L232" s="107" t="s">
        <v>368</v>
      </c>
    </row>
    <row r="233" spans="1:12">
      <c r="A233" s="100" t="s">
        <v>370</v>
      </c>
      <c r="B233" s="101" t="s">
        <v>7</v>
      </c>
      <c r="C233" s="102" t="s">
        <v>95</v>
      </c>
      <c r="D233" s="125" t="s">
        <v>366</v>
      </c>
      <c r="E233" s="171" t="s">
        <v>369</v>
      </c>
      <c r="F233" s="172"/>
      <c r="G233" s="130" t="s">
        <v>9</v>
      </c>
      <c r="H233" s="97">
        <v>93580.82</v>
      </c>
      <c r="I233" s="103">
        <v>775.81</v>
      </c>
      <c r="J233" s="104">
        <v>92805.01</v>
      </c>
      <c r="K233" s="119" t="str">
        <f t="shared" si="6"/>
        <v>80313019990028900700</v>
      </c>
      <c r="L233" s="107" t="s">
        <v>371</v>
      </c>
    </row>
    <row r="234" spans="1:12" s="85" customFormat="1">
      <c r="A234" s="80" t="s">
        <v>372</v>
      </c>
      <c r="B234" s="79" t="s">
        <v>7</v>
      </c>
      <c r="C234" s="122" t="s">
        <v>95</v>
      </c>
      <c r="D234" s="126" t="s">
        <v>366</v>
      </c>
      <c r="E234" s="153" t="s">
        <v>369</v>
      </c>
      <c r="F234" s="206"/>
      <c r="G234" s="123" t="s">
        <v>373</v>
      </c>
      <c r="H234" s="81">
        <v>93580.82</v>
      </c>
      <c r="I234" s="82">
        <v>775.81</v>
      </c>
      <c r="J234" s="83">
        <f>IF(IF(H234="",0,H234)=0,0,(IF(H234&gt;0,IF(I234&gt;H234,0,H234-I234),IF(I234&gt;H234,H234-I234,0))))</f>
        <v>92805.01</v>
      </c>
      <c r="K234" s="119" t="str">
        <f t="shared" si="6"/>
        <v>80313019990028900730</v>
      </c>
      <c r="L234" s="84" t="str">
        <f>C234 &amp; D234 &amp;E234 &amp; F234 &amp; G234</f>
        <v>80313019990028900730</v>
      </c>
    </row>
    <row r="235" spans="1:12" ht="5.25" hidden="1" customHeight="1" thickBot="1">
      <c r="A235" s="18"/>
      <c r="B235" s="30"/>
      <c r="C235" s="31"/>
      <c r="D235" s="31"/>
      <c r="E235" s="31"/>
      <c r="F235" s="31"/>
      <c r="G235" s="31"/>
      <c r="H235" s="47"/>
      <c r="I235" s="48"/>
      <c r="J235" s="53"/>
      <c r="K235" s="116"/>
    </row>
    <row r="236" spans="1:12" ht="13.5" thickBot="1">
      <c r="A236" s="26"/>
      <c r="B236" s="26"/>
      <c r="C236" s="22"/>
      <c r="D236" s="22"/>
      <c r="E236" s="22"/>
      <c r="F236" s="22"/>
      <c r="G236" s="22"/>
      <c r="H236" s="46"/>
      <c r="I236" s="46"/>
      <c r="J236" s="46"/>
      <c r="K236" s="46"/>
    </row>
    <row r="237" spans="1:12" ht="28.5" customHeight="1" thickBot="1">
      <c r="A237" s="41" t="s">
        <v>18</v>
      </c>
      <c r="B237" s="42">
        <v>450</v>
      </c>
      <c r="C237" s="173" t="s">
        <v>17</v>
      </c>
      <c r="D237" s="174"/>
      <c r="E237" s="174"/>
      <c r="F237" s="174"/>
      <c r="G237" s="175"/>
      <c r="H237" s="54">
        <f>0-H245</f>
        <v>-1541063.52</v>
      </c>
      <c r="I237" s="54">
        <f>I15-I75</f>
        <v>-730037.79</v>
      </c>
      <c r="J237" s="93" t="s">
        <v>17</v>
      </c>
    </row>
    <row r="238" spans="1:12">
      <c r="A238" s="26"/>
      <c r="B238" s="29"/>
      <c r="C238" s="22"/>
      <c r="D238" s="22"/>
      <c r="E238" s="22"/>
      <c r="F238" s="22"/>
      <c r="G238" s="22"/>
      <c r="H238" s="22"/>
      <c r="I238" s="22"/>
      <c r="J238" s="22"/>
    </row>
    <row r="239" spans="1:12" ht="15">
      <c r="A239" s="197" t="s">
        <v>32</v>
      </c>
      <c r="B239" s="197"/>
      <c r="C239" s="197"/>
      <c r="D239" s="197"/>
      <c r="E239" s="197"/>
      <c r="F239" s="197"/>
      <c r="G239" s="197"/>
      <c r="H239" s="197"/>
      <c r="I239" s="197"/>
      <c r="J239" s="197"/>
      <c r="K239" s="113"/>
    </row>
    <row r="240" spans="1:12">
      <c r="A240" s="8"/>
      <c r="B240" s="25"/>
      <c r="C240" s="9"/>
      <c r="D240" s="9"/>
      <c r="E240" s="9"/>
      <c r="F240" s="9"/>
      <c r="G240" s="9"/>
      <c r="H240" s="10"/>
      <c r="I240" s="10"/>
      <c r="J240" s="40" t="s">
        <v>27</v>
      </c>
      <c r="K240" s="40"/>
    </row>
    <row r="241" spans="1:12" ht="17.100000000000001" customHeight="1">
      <c r="A241" s="156" t="s">
        <v>39</v>
      </c>
      <c r="B241" s="156" t="s">
        <v>40</v>
      </c>
      <c r="C241" s="162" t="s">
        <v>45</v>
      </c>
      <c r="D241" s="163"/>
      <c r="E241" s="163"/>
      <c r="F241" s="163"/>
      <c r="G241" s="164"/>
      <c r="H241" s="156" t="s">
        <v>42</v>
      </c>
      <c r="I241" s="156" t="s">
        <v>23</v>
      </c>
      <c r="J241" s="156" t="s">
        <v>43</v>
      </c>
      <c r="K241" s="114"/>
    </row>
    <row r="242" spans="1:12" ht="17.100000000000001" customHeight="1">
      <c r="A242" s="157"/>
      <c r="B242" s="157"/>
      <c r="C242" s="165"/>
      <c r="D242" s="166"/>
      <c r="E242" s="166"/>
      <c r="F242" s="166"/>
      <c r="G242" s="167"/>
      <c r="H242" s="157"/>
      <c r="I242" s="157"/>
      <c r="J242" s="157"/>
      <c r="K242" s="114"/>
    </row>
    <row r="243" spans="1:12" ht="17.100000000000001" customHeight="1">
      <c r="A243" s="158"/>
      <c r="B243" s="158"/>
      <c r="C243" s="168"/>
      <c r="D243" s="169"/>
      <c r="E243" s="169"/>
      <c r="F243" s="169"/>
      <c r="G243" s="170"/>
      <c r="H243" s="158"/>
      <c r="I243" s="158"/>
      <c r="J243" s="158"/>
      <c r="K243" s="114"/>
    </row>
    <row r="244" spans="1:12" ht="13.5" thickBot="1">
      <c r="A244" s="70">
        <v>1</v>
      </c>
      <c r="B244" s="12">
        <v>2</v>
      </c>
      <c r="C244" s="185">
        <v>3</v>
      </c>
      <c r="D244" s="186"/>
      <c r="E244" s="186"/>
      <c r="F244" s="186"/>
      <c r="G244" s="187"/>
      <c r="H244" s="13" t="s">
        <v>2</v>
      </c>
      <c r="I244" s="13" t="s">
        <v>25</v>
      </c>
      <c r="J244" s="13" t="s">
        <v>26</v>
      </c>
      <c r="K244" s="115"/>
    </row>
    <row r="245" spans="1:12" ht="12.75" customHeight="1">
      <c r="A245" s="74" t="s">
        <v>33</v>
      </c>
      <c r="B245" s="38" t="s">
        <v>8</v>
      </c>
      <c r="C245" s="159" t="s">
        <v>17</v>
      </c>
      <c r="D245" s="160"/>
      <c r="E245" s="160"/>
      <c r="F245" s="160"/>
      <c r="G245" s="161"/>
      <c r="H245" s="66">
        <f>H247+H265+H270</f>
        <v>1541063.52</v>
      </c>
      <c r="I245" s="66">
        <f>I247+I265+I270</f>
        <v>730037.79</v>
      </c>
      <c r="J245" s="129">
        <f>J247+J265+J270</f>
        <v>2173825.73</v>
      </c>
    </row>
    <row r="246" spans="1:12" ht="12.75" customHeight="1">
      <c r="A246" s="75" t="s">
        <v>11</v>
      </c>
      <c r="B246" s="39"/>
      <c r="C246" s="188"/>
      <c r="D246" s="189"/>
      <c r="E246" s="189"/>
      <c r="F246" s="189"/>
      <c r="G246" s="190"/>
      <c r="H246" s="43"/>
      <c r="I246" s="44"/>
      <c r="J246" s="45"/>
    </row>
    <row r="247" spans="1:12" ht="12.75" customHeight="1">
      <c r="A247" s="74" t="s">
        <v>34</v>
      </c>
      <c r="B247" s="49" t="s">
        <v>12</v>
      </c>
      <c r="C247" s="207" t="s">
        <v>17</v>
      </c>
      <c r="D247" s="208"/>
      <c r="E247" s="208"/>
      <c r="F247" s="208"/>
      <c r="G247" s="209"/>
      <c r="H247" s="52">
        <v>-464800</v>
      </c>
      <c r="I247" s="52">
        <v>-152000</v>
      </c>
      <c r="J247" s="90">
        <v>1050000</v>
      </c>
    </row>
    <row r="248" spans="1:12" ht="12.75" customHeight="1">
      <c r="A248" s="75" t="s">
        <v>10</v>
      </c>
      <c r="B248" s="50"/>
      <c r="C248" s="177"/>
      <c r="D248" s="178"/>
      <c r="E248" s="178"/>
      <c r="F248" s="178"/>
      <c r="G248" s="179"/>
      <c r="H248" s="62"/>
      <c r="I248" s="63"/>
      <c r="J248" s="64"/>
    </row>
    <row r="249" spans="1:12">
      <c r="A249" s="100">
        <v>803</v>
      </c>
      <c r="B249" s="101" t="s">
        <v>12</v>
      </c>
      <c r="C249" s="108" t="s">
        <v>95</v>
      </c>
      <c r="D249" s="148" t="s">
        <v>71</v>
      </c>
      <c r="E249" s="149"/>
      <c r="F249" s="149"/>
      <c r="G249" s="150"/>
      <c r="H249" s="97">
        <v>1050000</v>
      </c>
      <c r="I249" s="103">
        <v>0</v>
      </c>
      <c r="J249" s="104">
        <v>1050000</v>
      </c>
      <c r="K249" s="116" t="str">
        <f t="shared" ref="K249:K263" si="7">C249 &amp; D249 &amp; G249</f>
        <v>80300000000000000000</v>
      </c>
      <c r="L249" s="107" t="s">
        <v>96</v>
      </c>
    </row>
    <row r="250" spans="1:12" ht="22.5">
      <c r="A250" s="100" t="s">
        <v>97</v>
      </c>
      <c r="B250" s="101" t="s">
        <v>12</v>
      </c>
      <c r="C250" s="108" t="s">
        <v>95</v>
      </c>
      <c r="D250" s="148" t="s">
        <v>98</v>
      </c>
      <c r="E250" s="149"/>
      <c r="F250" s="149"/>
      <c r="G250" s="150"/>
      <c r="H250" s="97">
        <v>1050000</v>
      </c>
      <c r="I250" s="103">
        <v>0</v>
      </c>
      <c r="J250" s="104">
        <v>1050000</v>
      </c>
      <c r="K250" s="116" t="str">
        <f t="shared" si="7"/>
        <v>80301000000000000000</v>
      </c>
      <c r="L250" s="107" t="s">
        <v>99</v>
      </c>
    </row>
    <row r="251" spans="1:12" ht="22.5">
      <c r="A251" s="100" t="s">
        <v>100</v>
      </c>
      <c r="B251" s="101" t="s">
        <v>12</v>
      </c>
      <c r="C251" s="108" t="s">
        <v>95</v>
      </c>
      <c r="D251" s="148" t="s">
        <v>101</v>
      </c>
      <c r="E251" s="149"/>
      <c r="F251" s="149"/>
      <c r="G251" s="150"/>
      <c r="H251" s="97">
        <v>1050000</v>
      </c>
      <c r="I251" s="103">
        <v>0</v>
      </c>
      <c r="J251" s="104">
        <v>1050000</v>
      </c>
      <c r="K251" s="116" t="str">
        <f t="shared" si="7"/>
        <v>80301020000000000000</v>
      </c>
      <c r="L251" s="107" t="s">
        <v>102</v>
      </c>
    </row>
    <row r="252" spans="1:12" ht="22.5">
      <c r="A252" s="100" t="s">
        <v>103</v>
      </c>
      <c r="B252" s="101" t="s">
        <v>12</v>
      </c>
      <c r="C252" s="108" t="s">
        <v>95</v>
      </c>
      <c r="D252" s="148" t="s">
        <v>104</v>
      </c>
      <c r="E252" s="149"/>
      <c r="F252" s="149"/>
      <c r="G252" s="150"/>
      <c r="H252" s="97">
        <v>2100000</v>
      </c>
      <c r="I252" s="103">
        <v>0</v>
      </c>
      <c r="J252" s="104">
        <v>2100000</v>
      </c>
      <c r="K252" s="116" t="str">
        <f t="shared" si="7"/>
        <v>80301020000000000700</v>
      </c>
      <c r="L252" s="107" t="s">
        <v>105</v>
      </c>
    </row>
    <row r="253" spans="1:12" ht="22.5">
      <c r="A253" s="100" t="s">
        <v>106</v>
      </c>
      <c r="B253" s="101" t="s">
        <v>12</v>
      </c>
      <c r="C253" s="108" t="s">
        <v>95</v>
      </c>
      <c r="D253" s="148" t="s">
        <v>107</v>
      </c>
      <c r="E253" s="149"/>
      <c r="F253" s="149"/>
      <c r="G253" s="150"/>
      <c r="H253" s="97">
        <v>-1050000</v>
      </c>
      <c r="I253" s="103">
        <v>0</v>
      </c>
      <c r="J253" s="104">
        <v>-1050000</v>
      </c>
      <c r="K253" s="116" t="str">
        <f t="shared" si="7"/>
        <v>80301020000000000800</v>
      </c>
      <c r="L253" s="107" t="s">
        <v>108</v>
      </c>
    </row>
    <row r="254" spans="1:12" s="85" customFormat="1" ht="33.75">
      <c r="A254" s="78" t="s">
        <v>109</v>
      </c>
      <c r="B254" s="79" t="s">
        <v>12</v>
      </c>
      <c r="C254" s="122" t="s">
        <v>95</v>
      </c>
      <c r="D254" s="153" t="s">
        <v>110</v>
      </c>
      <c r="E254" s="154"/>
      <c r="F254" s="154"/>
      <c r="G254" s="155"/>
      <c r="H254" s="81">
        <v>2100000</v>
      </c>
      <c r="I254" s="82">
        <v>0</v>
      </c>
      <c r="J254" s="83">
        <f>IF(IF(H254="",0,H254)=0,0,(IF(H254&gt;0,IF(I254&gt;H254,0,H254-I254),IF(I254&gt;H254,H254-I254,0))))</f>
        <v>2100000</v>
      </c>
      <c r="K254" s="117" t="str">
        <f t="shared" si="7"/>
        <v>80301020000100000710</v>
      </c>
      <c r="L254" s="84" t="str">
        <f>C254 &amp; D254 &amp; G254</f>
        <v>80301020000100000710</v>
      </c>
    </row>
    <row r="255" spans="1:12" s="85" customFormat="1" ht="22.5">
      <c r="A255" s="78" t="s">
        <v>111</v>
      </c>
      <c r="B255" s="79" t="s">
        <v>12</v>
      </c>
      <c r="C255" s="122" t="s">
        <v>95</v>
      </c>
      <c r="D255" s="153" t="s">
        <v>112</v>
      </c>
      <c r="E255" s="154"/>
      <c r="F255" s="154"/>
      <c r="G255" s="155"/>
      <c r="H255" s="81">
        <v>-1050000</v>
      </c>
      <c r="I255" s="82">
        <v>0</v>
      </c>
      <c r="J255" s="83">
        <f>IF(IF(H255="",0,H255)=0,0,(IF(H255&gt;0,IF(I255&gt;H255,0,H255-I255),IF(I255&gt;H255,H255-I255,0))))</f>
        <v>-1050000</v>
      </c>
      <c r="K255" s="117" t="str">
        <f t="shared" si="7"/>
        <v>80301020000100000810</v>
      </c>
      <c r="L255" s="84" t="str">
        <f>C255 &amp; D255 &amp; G255</f>
        <v>80301020000100000810</v>
      </c>
    </row>
    <row r="256" spans="1:12">
      <c r="A256" s="100">
        <v>892</v>
      </c>
      <c r="B256" s="101" t="s">
        <v>12</v>
      </c>
      <c r="C256" s="108" t="s">
        <v>65</v>
      </c>
      <c r="D256" s="148" t="s">
        <v>71</v>
      </c>
      <c r="E256" s="149"/>
      <c r="F256" s="149"/>
      <c r="G256" s="150"/>
      <c r="H256" s="97">
        <v>-1514800</v>
      </c>
      <c r="I256" s="103">
        <v>-152000</v>
      </c>
      <c r="J256" s="104">
        <v>0</v>
      </c>
      <c r="K256" s="116" t="str">
        <f t="shared" si="7"/>
        <v>89200000000000000000</v>
      </c>
      <c r="L256" s="107" t="s">
        <v>72</v>
      </c>
    </row>
    <row r="257" spans="1:12" ht="22.5">
      <c r="A257" s="100" t="s">
        <v>97</v>
      </c>
      <c r="B257" s="101" t="s">
        <v>12</v>
      </c>
      <c r="C257" s="108" t="s">
        <v>65</v>
      </c>
      <c r="D257" s="148" t="s">
        <v>98</v>
      </c>
      <c r="E257" s="149"/>
      <c r="F257" s="149"/>
      <c r="G257" s="150"/>
      <c r="H257" s="97">
        <v>-1514800</v>
      </c>
      <c r="I257" s="103">
        <v>-152000</v>
      </c>
      <c r="J257" s="104">
        <v>0</v>
      </c>
      <c r="K257" s="116" t="str">
        <f t="shared" si="7"/>
        <v>89201000000000000000</v>
      </c>
      <c r="L257" s="107" t="s">
        <v>113</v>
      </c>
    </row>
    <row r="258" spans="1:12" ht="22.5">
      <c r="A258" s="100" t="s">
        <v>114</v>
      </c>
      <c r="B258" s="101" t="s">
        <v>12</v>
      </c>
      <c r="C258" s="108" t="s">
        <v>65</v>
      </c>
      <c r="D258" s="148" t="s">
        <v>115</v>
      </c>
      <c r="E258" s="149"/>
      <c r="F258" s="149"/>
      <c r="G258" s="150"/>
      <c r="H258" s="97">
        <v>-1514800</v>
      </c>
      <c r="I258" s="103">
        <v>-152000</v>
      </c>
      <c r="J258" s="104">
        <v>0</v>
      </c>
      <c r="K258" s="116" t="str">
        <f t="shared" si="7"/>
        <v>89201030000000000000</v>
      </c>
      <c r="L258" s="107" t="s">
        <v>116</v>
      </c>
    </row>
    <row r="259" spans="1:12" ht="33.75">
      <c r="A259" s="100" t="s">
        <v>117</v>
      </c>
      <c r="B259" s="101" t="s">
        <v>12</v>
      </c>
      <c r="C259" s="108" t="s">
        <v>65</v>
      </c>
      <c r="D259" s="148" t="s">
        <v>118</v>
      </c>
      <c r="E259" s="149"/>
      <c r="F259" s="149"/>
      <c r="G259" s="150"/>
      <c r="H259" s="97">
        <v>-1514800</v>
      </c>
      <c r="I259" s="103">
        <v>-152000</v>
      </c>
      <c r="J259" s="104">
        <v>0</v>
      </c>
      <c r="K259" s="116" t="str">
        <f t="shared" si="7"/>
        <v>89201030100000000000</v>
      </c>
      <c r="L259" s="107" t="s">
        <v>119</v>
      </c>
    </row>
    <row r="260" spans="1:12" ht="33.75">
      <c r="A260" s="100" t="s">
        <v>120</v>
      </c>
      <c r="B260" s="101" t="s">
        <v>12</v>
      </c>
      <c r="C260" s="108" t="s">
        <v>65</v>
      </c>
      <c r="D260" s="148" t="s">
        <v>121</v>
      </c>
      <c r="E260" s="149"/>
      <c r="F260" s="149"/>
      <c r="G260" s="150"/>
      <c r="H260" s="97">
        <v>0</v>
      </c>
      <c r="I260" s="103">
        <v>1362800</v>
      </c>
      <c r="J260" s="104">
        <v>0</v>
      </c>
      <c r="K260" s="116" t="str">
        <f t="shared" si="7"/>
        <v>89201030100000000700</v>
      </c>
      <c r="L260" s="107" t="s">
        <v>122</v>
      </c>
    </row>
    <row r="261" spans="1:12" ht="33.75">
      <c r="A261" s="100" t="s">
        <v>123</v>
      </c>
      <c r="B261" s="101" t="s">
        <v>12</v>
      </c>
      <c r="C261" s="108" t="s">
        <v>65</v>
      </c>
      <c r="D261" s="148" t="s">
        <v>124</v>
      </c>
      <c r="E261" s="149"/>
      <c r="F261" s="149"/>
      <c r="G261" s="150"/>
      <c r="H261" s="97">
        <v>-1514800</v>
      </c>
      <c r="I261" s="103">
        <v>-1514800</v>
      </c>
      <c r="J261" s="104">
        <v>0</v>
      </c>
      <c r="K261" s="116" t="str">
        <f t="shared" si="7"/>
        <v>89201030100000000800</v>
      </c>
      <c r="L261" s="107" t="s">
        <v>125</v>
      </c>
    </row>
    <row r="262" spans="1:12" s="85" customFormat="1" ht="33.75">
      <c r="A262" s="78" t="s">
        <v>126</v>
      </c>
      <c r="B262" s="79" t="s">
        <v>12</v>
      </c>
      <c r="C262" s="122" t="s">
        <v>65</v>
      </c>
      <c r="D262" s="153" t="s">
        <v>127</v>
      </c>
      <c r="E262" s="154"/>
      <c r="F262" s="154"/>
      <c r="G262" s="155"/>
      <c r="H262" s="81">
        <v>0</v>
      </c>
      <c r="I262" s="82">
        <v>1362800</v>
      </c>
      <c r="J262" s="83">
        <f>IF(IF(H262="",0,H262)=0,0,(IF(H262&gt;0,IF(I262&gt;H262,0,H262-I262),IF(I262&gt;H262,H262-I262,0))))</f>
        <v>0</v>
      </c>
      <c r="K262" s="117" t="str">
        <f t="shared" si="7"/>
        <v>89201030100100000710</v>
      </c>
      <c r="L262" s="84" t="str">
        <f>C262 &amp; D262 &amp; G262</f>
        <v>89201030100100000710</v>
      </c>
    </row>
    <row r="263" spans="1:12" s="85" customFormat="1" ht="33.75">
      <c r="A263" s="78" t="s">
        <v>128</v>
      </c>
      <c r="B263" s="79" t="s">
        <v>12</v>
      </c>
      <c r="C263" s="122" t="s">
        <v>65</v>
      </c>
      <c r="D263" s="153" t="s">
        <v>129</v>
      </c>
      <c r="E263" s="154"/>
      <c r="F263" s="154"/>
      <c r="G263" s="155"/>
      <c r="H263" s="81">
        <v>-1514800</v>
      </c>
      <c r="I263" s="82">
        <v>-1514800</v>
      </c>
      <c r="J263" s="83">
        <f>IF(IF(H263="",0,H263)=0,0,(IF(H263&gt;0,IF(I263&gt;H263,0,H263-I263),IF(I263&gt;H263,H263-I263,0))))</f>
        <v>0</v>
      </c>
      <c r="K263" s="117" t="str">
        <f t="shared" si="7"/>
        <v>89201030100100000810</v>
      </c>
      <c r="L263" s="84" t="str">
        <f>C263 &amp; D263 &amp; G263</f>
        <v>89201030100100000810</v>
      </c>
    </row>
    <row r="264" spans="1:12" ht="12.75" hidden="1" customHeight="1">
      <c r="A264" s="76"/>
      <c r="B264" s="17"/>
      <c r="C264" s="14"/>
      <c r="D264" s="14"/>
      <c r="E264" s="14"/>
      <c r="F264" s="14"/>
      <c r="G264" s="14"/>
      <c r="H264" s="34"/>
      <c r="I264" s="35"/>
      <c r="J264" s="55"/>
      <c r="K264" s="118"/>
    </row>
    <row r="265" spans="1:12" ht="12.75" customHeight="1">
      <c r="A265" s="74" t="s">
        <v>35</v>
      </c>
      <c r="B265" s="50" t="s">
        <v>13</v>
      </c>
      <c r="C265" s="177" t="s">
        <v>17</v>
      </c>
      <c r="D265" s="178"/>
      <c r="E265" s="178"/>
      <c r="F265" s="178"/>
      <c r="G265" s="179"/>
      <c r="H265" s="52">
        <v>0</v>
      </c>
      <c r="I265" s="52">
        <v>0</v>
      </c>
      <c r="J265" s="91">
        <v>0</v>
      </c>
    </row>
    <row r="266" spans="1:12" ht="12.75" customHeight="1">
      <c r="A266" s="75" t="s">
        <v>10</v>
      </c>
      <c r="B266" s="50"/>
      <c r="C266" s="177"/>
      <c r="D266" s="178"/>
      <c r="E266" s="178"/>
      <c r="F266" s="178"/>
      <c r="G266" s="179"/>
      <c r="H266" s="62"/>
      <c r="I266" s="63"/>
      <c r="J266" s="64"/>
    </row>
    <row r="267" spans="1:12" ht="12.75" hidden="1" customHeight="1">
      <c r="A267" s="132"/>
      <c r="B267" s="133" t="s">
        <v>13</v>
      </c>
      <c r="C267" s="134"/>
      <c r="D267" s="201"/>
      <c r="E267" s="202"/>
      <c r="F267" s="202"/>
      <c r="G267" s="203"/>
      <c r="H267" s="135"/>
      <c r="I267" s="136"/>
      <c r="J267" s="137"/>
      <c r="K267" s="138" t="str">
        <f>C267 &amp; D267 &amp; G267</f>
        <v/>
      </c>
      <c r="L267" s="139"/>
    </row>
    <row r="268" spans="1:12" s="85" customFormat="1">
      <c r="A268" s="140"/>
      <c r="B268" s="141" t="s">
        <v>13</v>
      </c>
      <c r="C268" s="142"/>
      <c r="D268" s="204"/>
      <c r="E268" s="204"/>
      <c r="F268" s="204"/>
      <c r="G268" s="205"/>
      <c r="H268" s="143"/>
      <c r="I268" s="144"/>
      <c r="J268" s="145">
        <f>IF(IF(H268="",0,H268)=0,0,(IF(H268&gt;0,IF(I268&gt;H268,0,H268-I268),IF(I268&gt;H268,H268-I268,0))))</f>
        <v>0</v>
      </c>
      <c r="K268" s="146" t="str">
        <f>C268 &amp; D268 &amp; G268</f>
        <v/>
      </c>
      <c r="L268" s="147" t="str">
        <f>C268 &amp; D268 &amp; G268</f>
        <v/>
      </c>
    </row>
    <row r="269" spans="1:12" ht="12.75" hidden="1" customHeight="1">
      <c r="A269" s="76"/>
      <c r="B269" s="16"/>
      <c r="C269" s="14"/>
      <c r="D269" s="14"/>
      <c r="E269" s="14"/>
      <c r="F269" s="14"/>
      <c r="G269" s="14"/>
      <c r="H269" s="34"/>
      <c r="I269" s="35"/>
      <c r="J269" s="55"/>
      <c r="K269" s="118"/>
    </row>
    <row r="270" spans="1:12" ht="12.75" customHeight="1">
      <c r="A270" s="74" t="s">
        <v>16</v>
      </c>
      <c r="B270" s="50" t="s">
        <v>9</v>
      </c>
      <c r="C270" s="182" t="s">
        <v>53</v>
      </c>
      <c r="D270" s="183"/>
      <c r="E270" s="183"/>
      <c r="F270" s="183"/>
      <c r="G270" s="184"/>
      <c r="H270" s="52">
        <v>2005863.52</v>
      </c>
      <c r="I270" s="52">
        <v>882037.79</v>
      </c>
      <c r="J270" s="92">
        <f>IF(IF(H270="",0,H270)=0,0,(IF(H270&gt;0,IF(I270&gt;H270,0,H270-I270),IF(I270&gt;H270,H270-I270,0))))</f>
        <v>1123825.73</v>
      </c>
    </row>
    <row r="271" spans="1:12" ht="22.5">
      <c r="A271" s="74" t="s">
        <v>54</v>
      </c>
      <c r="B271" s="50" t="s">
        <v>9</v>
      </c>
      <c r="C271" s="182" t="s">
        <v>55</v>
      </c>
      <c r="D271" s="183"/>
      <c r="E271" s="183"/>
      <c r="F271" s="183"/>
      <c r="G271" s="184"/>
      <c r="H271" s="52">
        <v>2005863.52</v>
      </c>
      <c r="I271" s="52">
        <v>882037.79</v>
      </c>
      <c r="J271" s="92">
        <f>IF(IF(H271="",0,H271)=0,0,(IF(H271&gt;0,IF(I271&gt;H271,0,H271-I271),IF(I271&gt;H271,H271-I271,0))))</f>
        <v>1123825.73</v>
      </c>
    </row>
    <row r="272" spans="1:12" ht="35.25" customHeight="1">
      <c r="A272" s="74" t="s">
        <v>57</v>
      </c>
      <c r="B272" s="50" t="s">
        <v>9</v>
      </c>
      <c r="C272" s="182" t="s">
        <v>56</v>
      </c>
      <c r="D272" s="183"/>
      <c r="E272" s="183"/>
      <c r="F272" s="183"/>
      <c r="G272" s="184"/>
      <c r="H272" s="52">
        <v>0</v>
      </c>
      <c r="I272" s="52">
        <v>0</v>
      </c>
      <c r="J272" s="92">
        <f>IF(IF(H272="",0,H272)=0,0,(IF(H272&gt;0,IF(I272&gt;H272,0,H272-I272),IF(I272&gt;H272,H272-I272,0))))</f>
        <v>0</v>
      </c>
    </row>
    <row r="273" spans="1:12">
      <c r="A273" s="109">
        <v>892</v>
      </c>
      <c r="B273" s="110" t="s">
        <v>14</v>
      </c>
      <c r="C273" s="108" t="s">
        <v>65</v>
      </c>
      <c r="D273" s="148" t="s">
        <v>71</v>
      </c>
      <c r="E273" s="149"/>
      <c r="F273" s="149"/>
      <c r="G273" s="150"/>
      <c r="H273" s="97">
        <v>-11724769.27</v>
      </c>
      <c r="I273" s="97">
        <v>-6700716.79</v>
      </c>
      <c r="J273" s="112" t="s">
        <v>58</v>
      </c>
      <c r="K273" s="107" t="str">
        <f t="shared" ref="K273:K282" si="8">C273 &amp; D273 &amp; G273</f>
        <v>89200000000000000000</v>
      </c>
      <c r="L273" s="107" t="s">
        <v>72</v>
      </c>
    </row>
    <row r="274" spans="1:12">
      <c r="A274" s="109" t="s">
        <v>85</v>
      </c>
      <c r="B274" s="110" t="s">
        <v>14</v>
      </c>
      <c r="C274" s="108" t="s">
        <v>65</v>
      </c>
      <c r="D274" s="148" t="s">
        <v>84</v>
      </c>
      <c r="E274" s="149"/>
      <c r="F274" s="149"/>
      <c r="G274" s="150"/>
      <c r="H274" s="97">
        <v>-11724769.27</v>
      </c>
      <c r="I274" s="97">
        <v>-6700716.79</v>
      </c>
      <c r="J274" s="112" t="s">
        <v>58</v>
      </c>
      <c r="K274" s="107" t="str">
        <f t="shared" si="8"/>
        <v>89201050000000000500</v>
      </c>
      <c r="L274" s="107" t="s">
        <v>86</v>
      </c>
    </row>
    <row r="275" spans="1:12">
      <c r="A275" s="109" t="s">
        <v>88</v>
      </c>
      <c r="B275" s="110" t="s">
        <v>14</v>
      </c>
      <c r="C275" s="108" t="s">
        <v>65</v>
      </c>
      <c r="D275" s="148" t="s">
        <v>87</v>
      </c>
      <c r="E275" s="149"/>
      <c r="F275" s="149"/>
      <c r="G275" s="150"/>
      <c r="H275" s="97">
        <v>-11724769.27</v>
      </c>
      <c r="I275" s="97">
        <v>-6700716.79</v>
      </c>
      <c r="J275" s="112" t="s">
        <v>58</v>
      </c>
      <c r="K275" s="107" t="str">
        <f t="shared" si="8"/>
        <v>89201050200000000500</v>
      </c>
      <c r="L275" s="107" t="s">
        <v>89</v>
      </c>
    </row>
    <row r="276" spans="1:12" ht="22.5">
      <c r="A276" s="109" t="s">
        <v>91</v>
      </c>
      <c r="B276" s="110" t="s">
        <v>14</v>
      </c>
      <c r="C276" s="108" t="s">
        <v>65</v>
      </c>
      <c r="D276" s="148" t="s">
        <v>90</v>
      </c>
      <c r="E276" s="149"/>
      <c r="F276" s="149"/>
      <c r="G276" s="150"/>
      <c r="H276" s="97">
        <v>-11724769.27</v>
      </c>
      <c r="I276" s="97">
        <v>-6700716.79</v>
      </c>
      <c r="J276" s="112" t="s">
        <v>58</v>
      </c>
      <c r="K276" s="107" t="str">
        <f t="shared" si="8"/>
        <v>89201050201000000510</v>
      </c>
      <c r="L276" s="107" t="s">
        <v>92</v>
      </c>
    </row>
    <row r="277" spans="1:12" ht="22.5">
      <c r="A277" s="95" t="s">
        <v>94</v>
      </c>
      <c r="B277" s="111" t="s">
        <v>14</v>
      </c>
      <c r="C277" s="124" t="s">
        <v>65</v>
      </c>
      <c r="D277" s="151" t="s">
        <v>93</v>
      </c>
      <c r="E277" s="151"/>
      <c r="F277" s="151"/>
      <c r="G277" s="152"/>
      <c r="H277" s="77">
        <v>-11724769.27</v>
      </c>
      <c r="I277" s="77">
        <v>-6700716.79</v>
      </c>
      <c r="J277" s="65" t="s">
        <v>17</v>
      </c>
      <c r="K277" s="107" t="str">
        <f t="shared" si="8"/>
        <v>89201050201100000510</v>
      </c>
      <c r="L277" s="4" t="str">
        <f>C277 &amp; D277 &amp; G277</f>
        <v>89201050201100000510</v>
      </c>
    </row>
    <row r="278" spans="1:12">
      <c r="A278" s="109">
        <v>892</v>
      </c>
      <c r="B278" s="110" t="s">
        <v>15</v>
      </c>
      <c r="C278" s="108" t="s">
        <v>65</v>
      </c>
      <c r="D278" s="148" t="s">
        <v>71</v>
      </c>
      <c r="E278" s="149"/>
      <c r="F278" s="149"/>
      <c r="G278" s="150"/>
      <c r="H278" s="97">
        <v>13730632.789999999</v>
      </c>
      <c r="I278" s="97">
        <v>7582754.5800000001</v>
      </c>
      <c r="J278" s="112" t="s">
        <v>58</v>
      </c>
      <c r="K278" s="107" t="str">
        <f t="shared" si="8"/>
        <v>89200000000000000000</v>
      </c>
      <c r="L278" s="107" t="s">
        <v>72</v>
      </c>
    </row>
    <row r="279" spans="1:12">
      <c r="A279" s="109" t="s">
        <v>73</v>
      </c>
      <c r="B279" s="110" t="s">
        <v>15</v>
      </c>
      <c r="C279" s="108" t="s">
        <v>65</v>
      </c>
      <c r="D279" s="148" t="s">
        <v>74</v>
      </c>
      <c r="E279" s="149"/>
      <c r="F279" s="149"/>
      <c r="G279" s="150"/>
      <c r="H279" s="97">
        <v>13730632.789999999</v>
      </c>
      <c r="I279" s="97">
        <v>7582754.5800000001</v>
      </c>
      <c r="J279" s="112" t="s">
        <v>58</v>
      </c>
      <c r="K279" s="107" t="str">
        <f t="shared" si="8"/>
        <v>89201050000000000600</v>
      </c>
      <c r="L279" s="107" t="s">
        <v>75</v>
      </c>
    </row>
    <row r="280" spans="1:12">
      <c r="A280" s="109" t="s">
        <v>76</v>
      </c>
      <c r="B280" s="110" t="s">
        <v>15</v>
      </c>
      <c r="C280" s="108" t="s">
        <v>65</v>
      </c>
      <c r="D280" s="148" t="s">
        <v>77</v>
      </c>
      <c r="E280" s="149"/>
      <c r="F280" s="149"/>
      <c r="G280" s="150"/>
      <c r="H280" s="97">
        <v>13730632.789999999</v>
      </c>
      <c r="I280" s="97">
        <v>7582754.5800000001</v>
      </c>
      <c r="J280" s="112" t="s">
        <v>58</v>
      </c>
      <c r="K280" s="107" t="str">
        <f t="shared" si="8"/>
        <v>89201050200000000600</v>
      </c>
      <c r="L280" s="107" t="s">
        <v>78</v>
      </c>
    </row>
    <row r="281" spans="1:12" ht="22.5">
      <c r="A281" s="109" t="s">
        <v>79</v>
      </c>
      <c r="B281" s="110" t="s">
        <v>15</v>
      </c>
      <c r="C281" s="108" t="s">
        <v>65</v>
      </c>
      <c r="D281" s="148" t="s">
        <v>80</v>
      </c>
      <c r="E281" s="149"/>
      <c r="F281" s="149"/>
      <c r="G281" s="150"/>
      <c r="H281" s="97">
        <v>13730632.789999999</v>
      </c>
      <c r="I281" s="97">
        <v>7582754.5800000001</v>
      </c>
      <c r="J281" s="112" t="s">
        <v>58</v>
      </c>
      <c r="K281" s="107" t="str">
        <f t="shared" si="8"/>
        <v>89201050201000000610</v>
      </c>
      <c r="L281" s="107" t="s">
        <v>81</v>
      </c>
    </row>
    <row r="282" spans="1:12" ht="22.5">
      <c r="A282" s="96" t="s">
        <v>82</v>
      </c>
      <c r="B282" s="111" t="s">
        <v>15</v>
      </c>
      <c r="C282" s="124" t="s">
        <v>65</v>
      </c>
      <c r="D282" s="151" t="s">
        <v>83</v>
      </c>
      <c r="E282" s="151"/>
      <c r="F282" s="151"/>
      <c r="G282" s="152"/>
      <c r="H282" s="98">
        <v>13730632.789999999</v>
      </c>
      <c r="I282" s="98">
        <v>7582754.5800000001</v>
      </c>
      <c r="J282" s="99" t="s">
        <v>17</v>
      </c>
      <c r="K282" s="106" t="str">
        <f t="shared" si="8"/>
        <v>89201050201100000610</v>
      </c>
      <c r="L282" s="4" t="str">
        <f>C282 &amp; D282 &amp; G282</f>
        <v>89201050201100000610</v>
      </c>
    </row>
    <row r="283" spans="1:12">
      <c r="A283" s="26"/>
      <c r="B283" s="29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2">
      <c r="A284" s="26"/>
      <c r="B284" s="29"/>
      <c r="C284" s="22"/>
      <c r="D284" s="22"/>
      <c r="E284" s="22"/>
      <c r="F284" s="22"/>
      <c r="G284" s="22"/>
      <c r="H284" s="22"/>
      <c r="I284" s="22"/>
      <c r="J284" s="22"/>
      <c r="K284" s="94"/>
      <c r="L284" s="94"/>
    </row>
    <row r="285" spans="1:12" ht="21.75" customHeight="1">
      <c r="A285" s="24" t="s">
        <v>48</v>
      </c>
      <c r="B285" s="180"/>
      <c r="C285" s="180"/>
      <c r="D285" s="180"/>
      <c r="E285" s="29"/>
      <c r="F285" s="29"/>
      <c r="G285" s="22"/>
      <c r="H285" s="68" t="s">
        <v>50</v>
      </c>
      <c r="I285" s="67"/>
      <c r="J285" s="67"/>
      <c r="K285" s="94"/>
      <c r="L285" s="94"/>
    </row>
    <row r="286" spans="1:12">
      <c r="A286" s="3" t="s">
        <v>46</v>
      </c>
      <c r="B286" s="176" t="s">
        <v>47</v>
      </c>
      <c r="C286" s="176"/>
      <c r="D286" s="176"/>
      <c r="E286" s="29"/>
      <c r="F286" s="29"/>
      <c r="G286" s="22"/>
      <c r="H286" s="22"/>
      <c r="I286" s="69" t="s">
        <v>51</v>
      </c>
      <c r="J286" s="29" t="s">
        <v>47</v>
      </c>
      <c r="K286" s="94"/>
      <c r="L286" s="94"/>
    </row>
    <row r="287" spans="1:12">
      <c r="A287" s="3"/>
      <c r="B287" s="29"/>
      <c r="C287" s="22"/>
      <c r="D287" s="22"/>
      <c r="E287" s="22"/>
      <c r="F287" s="22"/>
      <c r="G287" s="22"/>
      <c r="H287" s="22"/>
      <c r="I287" s="22"/>
      <c r="J287" s="22"/>
      <c r="K287" s="94"/>
      <c r="L287" s="94"/>
    </row>
    <row r="288" spans="1:12" ht="21.75" customHeight="1">
      <c r="A288" s="3" t="s">
        <v>49</v>
      </c>
      <c r="B288" s="181"/>
      <c r="C288" s="181"/>
      <c r="D288" s="181"/>
      <c r="E288" s="121"/>
      <c r="F288" s="121"/>
      <c r="G288" s="22"/>
      <c r="H288" s="22"/>
      <c r="I288" s="22"/>
      <c r="J288" s="22"/>
      <c r="K288" s="94"/>
      <c r="L288" s="94"/>
    </row>
    <row r="289" spans="1:12">
      <c r="A289" s="3" t="s">
        <v>46</v>
      </c>
      <c r="B289" s="176" t="s">
        <v>47</v>
      </c>
      <c r="C289" s="176"/>
      <c r="D289" s="176"/>
      <c r="E289" s="29"/>
      <c r="F289" s="29"/>
      <c r="G289" s="22"/>
      <c r="H289" s="22"/>
      <c r="I289" s="22"/>
      <c r="J289" s="22"/>
      <c r="K289" s="94"/>
      <c r="L289" s="94"/>
    </row>
    <row r="290" spans="1:12">
      <c r="A290" s="3"/>
      <c r="B290" s="29"/>
      <c r="C290" s="22"/>
      <c r="D290" s="22"/>
      <c r="E290" s="22"/>
      <c r="F290" s="22"/>
      <c r="G290" s="22"/>
      <c r="H290" s="22"/>
      <c r="I290" s="22"/>
      <c r="J290" s="22"/>
      <c r="K290" s="94"/>
      <c r="L290" s="94"/>
    </row>
    <row r="291" spans="1:12">
      <c r="A291" s="3" t="s">
        <v>31</v>
      </c>
      <c r="B291" s="29"/>
      <c r="C291" s="22"/>
      <c r="D291" s="22"/>
      <c r="E291" s="22"/>
      <c r="F291" s="22"/>
      <c r="G291" s="22"/>
      <c r="H291" s="22"/>
      <c r="I291" s="22"/>
      <c r="J291" s="22"/>
      <c r="K291" s="94"/>
      <c r="L291" s="94"/>
    </row>
    <row r="292" spans="1:12">
      <c r="A292" s="26"/>
      <c r="B292" s="29"/>
      <c r="C292" s="22"/>
      <c r="D292" s="22"/>
      <c r="E292" s="22"/>
      <c r="F292" s="22"/>
      <c r="G292" s="22"/>
      <c r="H292" s="22"/>
      <c r="I292" s="22"/>
      <c r="J292" s="22"/>
      <c r="K292" s="94"/>
      <c r="L292" s="94"/>
    </row>
    <row r="293" spans="1:12">
      <c r="K293" s="94"/>
      <c r="L293" s="94"/>
    </row>
    <row r="294" spans="1:12">
      <c r="K294" s="94"/>
      <c r="L294" s="94"/>
    </row>
    <row r="295" spans="1:12">
      <c r="K295" s="94"/>
      <c r="L295" s="94"/>
    </row>
    <row r="296" spans="1:12">
      <c r="K296" s="94"/>
      <c r="L296" s="94"/>
    </row>
    <row r="297" spans="1:12">
      <c r="K297" s="94"/>
      <c r="L297" s="94"/>
    </row>
    <row r="298" spans="1:12">
      <c r="K298" s="94"/>
      <c r="L298" s="94"/>
    </row>
  </sheetData>
  <mergeCells count="282">
    <mergeCell ref="D66:G66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33:F233"/>
    <mergeCell ref="E234:F23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C247:G247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C15:G15"/>
    <mergeCell ref="C16:G16"/>
    <mergeCell ref="C74:G74"/>
    <mergeCell ref="A239:J239"/>
    <mergeCell ref="C76:G76"/>
    <mergeCell ref="H71:H73"/>
    <mergeCell ref="B71:B73"/>
    <mergeCell ref="A69:J69"/>
    <mergeCell ref="D278:G278"/>
    <mergeCell ref="D275:G275"/>
    <mergeCell ref="D276:G276"/>
    <mergeCell ref="D277:G277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74:G274"/>
    <mergeCell ref="D267:G267"/>
    <mergeCell ref="D259:G259"/>
    <mergeCell ref="D268:G26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71:A73"/>
    <mergeCell ref="C75:G75"/>
    <mergeCell ref="C71:G73"/>
    <mergeCell ref="E92:F92"/>
    <mergeCell ref="I241:I243"/>
    <mergeCell ref="C237:G237"/>
    <mergeCell ref="B289:D289"/>
    <mergeCell ref="C248:G248"/>
    <mergeCell ref="C265:G265"/>
    <mergeCell ref="C266:G266"/>
    <mergeCell ref="B285:D285"/>
    <mergeCell ref="B288:D288"/>
    <mergeCell ref="C270:G270"/>
    <mergeCell ref="C272:G272"/>
    <mergeCell ref="H241:H243"/>
    <mergeCell ref="C241:G243"/>
    <mergeCell ref="C244:G244"/>
    <mergeCell ref="C245:G245"/>
    <mergeCell ref="C246:G246"/>
    <mergeCell ref="B286:D286"/>
    <mergeCell ref="C271:G271"/>
    <mergeCell ref="D273:G273"/>
    <mergeCell ref="A241:A243"/>
    <mergeCell ref="B241:B243"/>
    <mergeCell ref="D280:G280"/>
    <mergeCell ref="D281:G281"/>
    <mergeCell ref="D282:G282"/>
    <mergeCell ref="D257:G257"/>
    <mergeCell ref="D260:G260"/>
    <mergeCell ref="D261:G261"/>
    <mergeCell ref="D262:G262"/>
    <mergeCell ref="J71:J73"/>
    <mergeCell ref="I71:I73"/>
    <mergeCell ref="J241:J243"/>
    <mergeCell ref="D279:G279"/>
    <mergeCell ref="D258:G258"/>
    <mergeCell ref="E93:F93"/>
    <mergeCell ref="E94:F94"/>
    <mergeCell ref="E95:F95"/>
    <mergeCell ref="E96:F96"/>
    <mergeCell ref="E97:F97"/>
    <mergeCell ref="D263:G263"/>
    <mergeCell ref="E77:F77"/>
    <mergeCell ref="E78:F78"/>
    <mergeCell ref="E79:F79"/>
    <mergeCell ref="E80:F80"/>
    <mergeCell ref="E81:F81"/>
    <mergeCell ref="E82:F82"/>
  </mergeCells>
  <phoneticPr fontId="0" type="noConversion"/>
  <pageMargins left="0.39370078740157483" right="0.39370078740157483" top="0.98425196850393704" bottom="0.39370078740157483" header="0" footer="0"/>
  <pageSetup paperSize="9" scale="96" fitToHeight="0" orientation="landscape" r:id="rId1"/>
  <headerFooter alignWithMargins="0"/>
  <rowBreaks count="2" manualBreakCount="2">
    <brk id="67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2018-09-20T13:47:19Z</cp:lastPrinted>
  <dcterms:created xsi:type="dcterms:W3CDTF">2009-02-13T09:10:05Z</dcterms:created>
  <dcterms:modified xsi:type="dcterms:W3CDTF">2018-09-20T13:50:11Z</dcterms:modified>
</cp:coreProperties>
</file>