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esktop\бюджет 2021-2023\ОТЧЕТЫ 2021\"/>
    </mc:Choice>
  </mc:AlternateContent>
  <xr:revisionPtr revIDLastSave="0" documentId="13_ncr:1_{4AA40D28-B15F-4700-93CD-A739B2AEB1C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ТРАФАРЕТ" sheetId="1" r:id="rId1"/>
  </sheets>
  <calcPr calcId="181029" fullPrecision="0"/>
</workbook>
</file>

<file path=xl/calcChain.xml><?xml version="1.0" encoding="utf-8"?>
<calcChain xmlns="http://schemas.openxmlformats.org/spreadsheetml/2006/main">
  <c r="L65" i="1" l="1"/>
  <c r="K65" i="1"/>
  <c r="J65" i="1"/>
  <c r="K64" i="1"/>
  <c r="L63" i="1"/>
  <c r="K63" i="1"/>
  <c r="J63" i="1"/>
  <c r="K62" i="1"/>
  <c r="L61" i="1"/>
  <c r="K61" i="1"/>
  <c r="J61" i="1"/>
  <c r="K60" i="1"/>
  <c r="K59" i="1"/>
  <c r="L58" i="1"/>
  <c r="K58" i="1"/>
  <c r="J58" i="1"/>
  <c r="K57" i="1"/>
  <c r="K56" i="1"/>
  <c r="K55" i="1"/>
  <c r="K54" i="1"/>
  <c r="K53" i="1"/>
  <c r="L52" i="1"/>
  <c r="K52" i="1"/>
  <c r="J52" i="1"/>
  <c r="K51" i="1"/>
  <c r="K50" i="1"/>
  <c r="K49" i="1"/>
  <c r="K48" i="1"/>
  <c r="K47" i="1"/>
  <c r="L46" i="1"/>
  <c r="K46" i="1"/>
  <c r="J46" i="1"/>
  <c r="K45" i="1"/>
  <c r="L44" i="1"/>
  <c r="K44" i="1"/>
  <c r="J44" i="1"/>
  <c r="K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L34" i="1"/>
  <c r="K34" i="1"/>
  <c r="J34" i="1"/>
  <c r="L33" i="1"/>
  <c r="K33" i="1"/>
  <c r="J33" i="1"/>
  <c r="K32" i="1"/>
  <c r="K31" i="1"/>
  <c r="K30" i="1"/>
  <c r="K29" i="1"/>
  <c r="L28" i="1"/>
  <c r="K28" i="1"/>
  <c r="J28" i="1"/>
  <c r="K27" i="1"/>
  <c r="L26" i="1"/>
  <c r="K26" i="1"/>
  <c r="J26" i="1"/>
  <c r="K25" i="1"/>
  <c r="L24" i="1"/>
  <c r="K24" i="1"/>
  <c r="J24" i="1"/>
  <c r="K23" i="1"/>
  <c r="L22" i="1"/>
  <c r="K22" i="1"/>
  <c r="J22" i="1"/>
  <c r="K21" i="1"/>
  <c r="K20" i="1"/>
  <c r="K19" i="1"/>
  <c r="K18" i="1"/>
  <c r="K17" i="1"/>
  <c r="L211" i="1"/>
  <c r="K211" i="1"/>
  <c r="J211" i="1"/>
  <c r="K210" i="1"/>
  <c r="K209" i="1"/>
  <c r="K208" i="1"/>
  <c r="K207" i="1"/>
  <c r="K206" i="1"/>
  <c r="K205" i="1"/>
  <c r="L204" i="1"/>
  <c r="K204" i="1"/>
  <c r="J204" i="1"/>
  <c r="K203" i="1"/>
  <c r="K202" i="1"/>
  <c r="K201" i="1"/>
  <c r="K200" i="1"/>
  <c r="K199" i="1"/>
  <c r="K198" i="1"/>
  <c r="L197" i="1"/>
  <c r="K197" i="1"/>
  <c r="J197" i="1"/>
  <c r="K196" i="1"/>
  <c r="K195" i="1"/>
  <c r="K194" i="1"/>
  <c r="K193" i="1"/>
  <c r="K192" i="1"/>
  <c r="K191" i="1"/>
  <c r="L190" i="1"/>
  <c r="K190" i="1"/>
  <c r="J190" i="1"/>
  <c r="K189" i="1"/>
  <c r="K188" i="1"/>
  <c r="K187" i="1"/>
  <c r="L186" i="1"/>
  <c r="K186" i="1"/>
  <c r="J186" i="1"/>
  <c r="K185" i="1"/>
  <c r="K184" i="1"/>
  <c r="K183" i="1"/>
  <c r="K182" i="1"/>
  <c r="L181" i="1"/>
  <c r="K181" i="1"/>
  <c r="J181" i="1"/>
  <c r="L180" i="1"/>
  <c r="K180" i="1"/>
  <c r="J180" i="1"/>
  <c r="K179" i="1"/>
  <c r="K178" i="1"/>
  <c r="K177" i="1"/>
  <c r="L176" i="1"/>
  <c r="K176" i="1"/>
  <c r="J176" i="1"/>
  <c r="K175" i="1"/>
  <c r="K174" i="1"/>
  <c r="K173" i="1"/>
  <c r="K172" i="1"/>
  <c r="L171" i="1"/>
  <c r="K171" i="1"/>
  <c r="J171" i="1"/>
  <c r="K170" i="1"/>
  <c r="K169" i="1"/>
  <c r="K168" i="1"/>
  <c r="L167" i="1"/>
  <c r="K167" i="1"/>
  <c r="J167" i="1"/>
  <c r="K166" i="1"/>
  <c r="K165" i="1"/>
  <c r="K164" i="1"/>
  <c r="L163" i="1"/>
  <c r="K163" i="1"/>
  <c r="J163" i="1"/>
  <c r="K162" i="1"/>
  <c r="K161" i="1"/>
  <c r="K160" i="1"/>
  <c r="L159" i="1"/>
  <c r="K159" i="1"/>
  <c r="J159" i="1"/>
  <c r="K158" i="1"/>
  <c r="K157" i="1"/>
  <c r="K156" i="1"/>
  <c r="L155" i="1"/>
  <c r="K155" i="1"/>
  <c r="J155" i="1"/>
  <c r="K154" i="1"/>
  <c r="K153" i="1"/>
  <c r="K152" i="1"/>
  <c r="K151" i="1"/>
  <c r="L150" i="1"/>
  <c r="K150" i="1"/>
  <c r="J150" i="1"/>
  <c r="K149" i="1"/>
  <c r="K148" i="1"/>
  <c r="K147" i="1"/>
  <c r="K146" i="1"/>
  <c r="K145" i="1"/>
  <c r="L144" i="1"/>
  <c r="K144" i="1"/>
  <c r="J144" i="1"/>
  <c r="K143" i="1"/>
  <c r="K142" i="1"/>
  <c r="K141" i="1"/>
  <c r="K140" i="1"/>
  <c r="K139" i="1"/>
  <c r="K138" i="1"/>
  <c r="L137" i="1"/>
  <c r="K137" i="1"/>
  <c r="J137" i="1"/>
  <c r="K136" i="1"/>
  <c r="K135" i="1"/>
  <c r="K134" i="1"/>
  <c r="L133" i="1"/>
  <c r="K133" i="1"/>
  <c r="J133" i="1"/>
  <c r="K132" i="1"/>
  <c r="K131" i="1"/>
  <c r="K130" i="1"/>
  <c r="L129" i="1"/>
  <c r="K129" i="1"/>
  <c r="J129" i="1"/>
  <c r="K128" i="1"/>
  <c r="K127" i="1"/>
  <c r="K126" i="1"/>
  <c r="L125" i="1"/>
  <c r="K125" i="1"/>
  <c r="J125" i="1"/>
  <c r="K124" i="1"/>
  <c r="K123" i="1"/>
  <c r="K122" i="1"/>
  <c r="L121" i="1"/>
  <c r="K121" i="1"/>
  <c r="J121" i="1"/>
  <c r="K120" i="1"/>
  <c r="K119" i="1"/>
  <c r="K118" i="1"/>
  <c r="L117" i="1"/>
  <c r="K117" i="1"/>
  <c r="J117" i="1"/>
  <c r="K116" i="1"/>
  <c r="K115" i="1"/>
  <c r="K114" i="1"/>
  <c r="L113" i="1"/>
  <c r="K113" i="1"/>
  <c r="J113" i="1"/>
  <c r="K112" i="1"/>
  <c r="K111" i="1"/>
  <c r="K110" i="1"/>
  <c r="L109" i="1"/>
  <c r="K109" i="1"/>
  <c r="J109" i="1"/>
  <c r="K108" i="1"/>
  <c r="K107" i="1"/>
  <c r="K106" i="1"/>
  <c r="K105" i="1"/>
  <c r="K104" i="1"/>
  <c r="K103" i="1"/>
  <c r="L102" i="1"/>
  <c r="K102" i="1"/>
  <c r="J102" i="1"/>
  <c r="K101" i="1"/>
  <c r="K100" i="1"/>
  <c r="K99" i="1"/>
  <c r="K98" i="1"/>
  <c r="K97" i="1"/>
  <c r="K96" i="1"/>
  <c r="L95" i="1"/>
  <c r="K95" i="1"/>
  <c r="J95" i="1"/>
  <c r="K94" i="1"/>
  <c r="K93" i="1"/>
  <c r="K92" i="1"/>
  <c r="K91" i="1"/>
  <c r="K90" i="1"/>
  <c r="L89" i="1"/>
  <c r="K89" i="1"/>
  <c r="J89" i="1"/>
  <c r="K88" i="1"/>
  <c r="K87" i="1"/>
  <c r="K86" i="1"/>
  <c r="K85" i="1"/>
  <c r="K84" i="1"/>
  <c r="L83" i="1"/>
  <c r="K83" i="1"/>
  <c r="J83" i="1"/>
  <c r="K82" i="1"/>
  <c r="K81" i="1"/>
  <c r="K80" i="1"/>
  <c r="K79" i="1"/>
  <c r="K78" i="1"/>
  <c r="K77" i="1"/>
  <c r="K76" i="1"/>
  <c r="L236" i="1"/>
  <c r="K236" i="1"/>
  <c r="J236" i="1"/>
  <c r="K235" i="1"/>
  <c r="K234" i="1"/>
  <c r="K233" i="1"/>
  <c r="K232" i="1"/>
  <c r="K231" i="1"/>
  <c r="L230" i="1"/>
  <c r="K230" i="1"/>
  <c r="J230" i="1"/>
  <c r="K229" i="1"/>
  <c r="K228" i="1"/>
  <c r="K227" i="1"/>
  <c r="K226" i="1"/>
  <c r="L250" i="1"/>
  <c r="K250" i="1"/>
  <c r="K249" i="1"/>
  <c r="K248" i="1"/>
  <c r="K247" i="1"/>
  <c r="K246" i="1"/>
  <c r="L255" i="1"/>
  <c r="K255" i="1"/>
  <c r="K254" i="1"/>
  <c r="K253" i="1"/>
  <c r="K252" i="1"/>
  <c r="K251" i="1"/>
  <c r="J244" i="1"/>
  <c r="J245" i="1"/>
  <c r="J243" i="1"/>
  <c r="J222" i="1" s="1"/>
  <c r="J241" i="1"/>
  <c r="I214" i="1"/>
  <c r="H222" i="1"/>
  <c r="H214" i="1" s="1"/>
  <c r="I222" i="1"/>
  <c r="K240" i="1"/>
  <c r="K241" i="1"/>
  <c r="L241" i="1"/>
</calcChain>
</file>

<file path=xl/sharedStrings.xml><?xml version="1.0" encoding="utf-8"?>
<sst xmlns="http://schemas.openxmlformats.org/spreadsheetml/2006/main" count="1364" uniqueCount="479">
  <si>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</si>
  <si>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</si>
  <si>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</si>
  <si>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</si>
  <si>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</si>
  <si>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</si>
  <si>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</si>
  <si>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</si>
  <si>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</si>
  <si>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</si>
  <si>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</si>
  <si>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</si>
  <si>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</si>
  <si>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</si>
  <si>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</si>
  <si>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</si>
  <si>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</si>
  <si>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</si>
  <si>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</si>
  <si>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</si>
  <si>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</si>
  <si>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</si>
  <si>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</si>
  <si>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</si>
  <si>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</si>
  <si>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</si>
  <si>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</si>
  <si>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</si>
  <si>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</si>
  <si>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</si>
  <si>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</si>
  <si>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</si>
  <si>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</si>
  <si>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</si>
  <si>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</si>
  <si>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</si>
  <si>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</si>
  <si>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</si>
  <si>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</si>
  <si>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</si>
  <si>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</si>
  <si>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</si>
  <si>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</si>
  <si>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</si>
  <si>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</si>
  <si>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</si>
  <si>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</si>
  <si>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</si>
  <si>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</si>
  <si>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</si>
  <si>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</si>
  <si>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</si>
  <si>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</si>
  <si>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</si>
  <si>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</si>
  <si>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</si>
  <si>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</si>
  <si>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</si>
  <si>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</si>
  <si>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</si>
  <si>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</si>
  <si>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Батецкого сельского поселения</t>
  </si>
  <si>
    <t>01 июня 2021 г.</t>
  </si>
  <si>
    <t>02290338</t>
  </si>
  <si>
    <t>Комитет финансов Администрации Батецкого муниципального района (за бюджет Батецкого сельского поселения)</t>
  </si>
  <si>
    <t>892</t>
  </si>
  <si>
    <t>5301000268</t>
  </si>
  <si>
    <t>МЕСЯЦ</t>
  </si>
  <si>
    <t>3</t>
  </si>
  <si>
    <t>01.06.2021</t>
  </si>
  <si>
    <t>49603402</t>
  </si>
  <si>
    <t>00000000000000000</t>
  </si>
  <si>
    <t>i1_89200000000000000000</t>
  </si>
  <si>
    <t>МИНИСТЕРСТВО ФИНАНСОВ НОВГОРОДСКОЙ ОБЛАСТИ</t>
  </si>
  <si>
    <t>Уменьшение остатков средств бюджетов</t>
  </si>
  <si>
    <t>i2_89201050000000000600</t>
  </si>
  <si>
    <t>01050000000000600</t>
  </si>
  <si>
    <t>i2_89201050200000000600</t>
  </si>
  <si>
    <t>01050200000000600</t>
  </si>
  <si>
    <t>Уменьшение прочих остатков средств бюджетов</t>
  </si>
  <si>
    <t>i2_89201050201000000610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</si>
  <si>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</si>
  <si>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</si>
  <si>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</si>
  <si>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</si>
  <si>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01050000000000500</t>
  </si>
  <si>
    <t>Увеличение остатков средств бюджетов</t>
  </si>
  <si>
    <t>i2_89201050000000000500</t>
  </si>
  <si>
    <t>i2_89201050200000000500</t>
  </si>
  <si>
    <t>Увеличение прочих остатков средств бюджетов</t>
  </si>
  <si>
    <t>01050200000000500</t>
  </si>
  <si>
    <t>i2_89201050201000000510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</si>
  <si>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</si>
  <si>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</si>
  <si>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</si>
  <si>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</si>
  <si>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i1_80300000000000000000</t>
  </si>
  <si>
    <t>803</t>
  </si>
  <si>
    <t>01000000000000000</t>
  </si>
  <si>
    <t>i2_80301000000000000000</t>
  </si>
  <si>
    <t>ИСТОЧНИКИ ВНУТРЕННЕГО ФИНАНСИРОВАНИЯ ДЕФИЦИТОВ БЮДЖЕТОВ</t>
  </si>
  <si>
    <t>01020000000000000</t>
  </si>
  <si>
    <t>i2_80301020000000000000</t>
  </si>
  <si>
    <t>Кредиты кредитных организаций в валюте Российской Федерации</t>
  </si>
  <si>
    <t>01020000000000700</t>
  </si>
  <si>
    <t>i2_80301020000000000700</t>
  </si>
  <si>
    <t>Привлечение кредитов от кредитных организаций в валюте Российской Федерации</t>
  </si>
  <si>
    <t>01020000100000710</t>
  </si>
  <si>
    <t>Привлечение кредитов от кредитных организаций бюджетами сельских поселений в валюте Российской Федерации</t>
  </si>
  <si>
    <t>i2_89201000000000000000</t>
  </si>
  <si>
    <t>01030000000000000</t>
  </si>
  <si>
    <t>i2_89201030000000000000</t>
  </si>
  <si>
    <t>Бюджетные кредиты из других бюджетов бюджетной системы Российской Федерации</t>
  </si>
  <si>
    <t>01030100000000000</t>
  </si>
  <si>
    <t>i2_89201030100000000000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</si>
  <si>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</si>
  <si>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</si>
  <si>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i2_89201030100000000800</t>
  </si>
  <si>
    <t>01030100000000800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</si>
  <si>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</si>
  <si>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01030100100000810</t>
  </si>
  <si>
    <t>000</t>
  </si>
  <si>
    <t>0000</t>
  </si>
  <si>
    <t>0000000000</t>
  </si>
  <si>
    <t>0100</t>
  </si>
  <si>
    <t>ОБЩЕГОСУДАРСТВЕННЫЕ ВОПРОСЫ</t>
  </si>
  <si>
    <t>0111</t>
  </si>
  <si>
    <t>i3_80301110000000000000</t>
  </si>
  <si>
    <t>Резервные фонды</t>
  </si>
  <si>
    <t>9900000000</t>
  </si>
  <si>
    <t>i4_80301119900000000000</t>
  </si>
  <si>
    <t>Непрограммные расходы бюджета Батецкого сельского поселения</t>
  </si>
  <si>
    <t>9990000000</t>
  </si>
  <si>
    <t>i4_80301119990000000000</t>
  </si>
  <si>
    <t>Непрограммные расходы</t>
  </si>
  <si>
    <t>9990028990</t>
  </si>
  <si>
    <t>i5_80301119990028990000</t>
  </si>
  <si>
    <t>800</t>
  </si>
  <si>
    <t>i6_80301119990028990800</t>
  </si>
  <si>
    <t>Иные бюджетные ассигнования</t>
  </si>
  <si>
    <t>870</t>
  </si>
  <si>
    <t>Резервные средства</t>
  </si>
  <si>
    <t>0113</t>
  </si>
  <si>
    <t>i3_80301130000000000000</t>
  </si>
  <si>
    <t>Другие общегосударственные вопросы</t>
  </si>
  <si>
    <t>0500000000</t>
  </si>
  <si>
    <t>i4_80301130500000000000</t>
  </si>
  <si>
    <t>Муниципальная программа "Комплексное развитие территории Батецкого сельского поселения"</t>
  </si>
  <si>
    <t>0500028330</t>
  </si>
  <si>
    <t>i5_80301130500028330000</t>
  </si>
  <si>
    <t>Обеспечение взаимодействия органов местного самоуправления со старостами</t>
  </si>
  <si>
    <t>100</t>
  </si>
  <si>
    <t>i6_80301130500028330100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</si>
  <si>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</si>
  <si>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</si>
  <si>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i6_80301130500028330120</t>
  </si>
  <si>
    <t>Расходы на выплаты персоналу государственных (муниципальных) органов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</si>
  <si>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</si>
  <si>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</si>
  <si>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i4_80301139900000000000</t>
  </si>
  <si>
    <t>i4_80301139990000000000</t>
  </si>
  <si>
    <t>9990028320</t>
  </si>
  <si>
    <t>i5_80301139990028320000</t>
  </si>
  <si>
    <t>Членские взносы в Ассоциацию муниципальных образований</t>
  </si>
  <si>
    <t>i6_80301139990028320800</t>
  </si>
  <si>
    <t>850</t>
  </si>
  <si>
    <t>i6_80301139990028320850</t>
  </si>
  <si>
    <t>Уплата налогов, сборов и иных платежей</t>
  </si>
  <si>
    <t>853</t>
  </si>
  <si>
    <t>Уплата иных платежей</t>
  </si>
  <si>
    <t>i2_80303000000000000000</t>
  </si>
  <si>
    <t>0300</t>
  </si>
  <si>
    <t>НАЦИОНАЛЬНАЯ БЕЗОПАСНОСТЬ И ПРАВООХРАНИТЕЛЬНАЯ ДЕЯТЕЛЬНОСТЬ</t>
  </si>
  <si>
    <t>i3_80303100000000000000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</si>
  <si>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</si>
  <si>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</si>
  <si>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0700000000</t>
  </si>
  <si>
    <t>i4_80303100700000000000</t>
  </si>
  <si>
    <t>Муниципальная программа "Обеспечение первичных мер пожарной безопасности на территории Батецкого сельского поселения"</t>
  </si>
  <si>
    <t>i5_80303100700029160000</t>
  </si>
  <si>
    <t>Обеспечение первичных мер пожарной безопасности</t>
  </si>
  <si>
    <t>0700029160</t>
  </si>
  <si>
    <t>i6_80303100700029160200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</si>
  <si>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</si>
  <si>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</si>
  <si>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</si>
  <si>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i6_80303100700029160240</t>
  </si>
  <si>
    <t>Прочая закупка товаров, работ и услуг</t>
  </si>
  <si>
    <t>244</t>
  </si>
  <si>
    <t>НАЦИОНАЛЬНАЯ ЭКОНОМИКА</t>
  </si>
  <si>
    <t>i2_80304000000000000000</t>
  </si>
  <si>
    <t>0400</t>
  </si>
  <si>
    <t>Дорожное хозяйство (дорожные фонды)</t>
  </si>
  <si>
    <t>0409</t>
  </si>
  <si>
    <t>i3_80304090000000000000</t>
  </si>
  <si>
    <t>Муниципальная программа " Комплексное развитие транспортной инфраструктуры Батецкого сельского поселения"</t>
  </si>
  <si>
    <t>0300000000</t>
  </si>
  <si>
    <t>i4_80304090300000000000</t>
  </si>
  <si>
    <t>Ремонт автомобильных дорог общего пользования местного значения (средства бюджета поселения)</t>
  </si>
  <si>
    <t>0300029010</t>
  </si>
  <si>
    <t>i5_80304090300029010000</t>
  </si>
  <si>
    <t>i6_80304090300029010200</t>
  </si>
  <si>
    <t>i6_80304090300029010240</t>
  </si>
  <si>
    <t>Содержание автомобильных дорог общего пользования местного значения</t>
  </si>
  <si>
    <t>i5_80304090300029030000</t>
  </si>
  <si>
    <t>0300029030</t>
  </si>
  <si>
    <t>i6_80304090300029030200</t>
  </si>
  <si>
    <t>i6_80304090300029030240</t>
  </si>
  <si>
    <t>Оформление прав собственности на улично-дорожную сеть общего пользования местного значения и земельные участки под ними</t>
  </si>
  <si>
    <t>i5_80304090300029040000</t>
  </si>
  <si>
    <t>0300029040</t>
  </si>
  <si>
    <t>i6_80304090300029040200</t>
  </si>
  <si>
    <t>i6_80304090300029040240</t>
  </si>
  <si>
    <t>Безопасность дорожного движения</t>
  </si>
  <si>
    <t>0300029050</t>
  </si>
  <si>
    <t>i5_80304090300029050000</t>
  </si>
  <si>
    <t>i6_80304090300029050200</t>
  </si>
  <si>
    <t>i6_80304090300029050240</t>
  </si>
  <si>
    <t>Ремонт и содержание автомобильных дорог общего пользования местного значения (субсидия)</t>
  </si>
  <si>
    <t>0300071520</t>
  </si>
  <si>
    <t>i5_80304090300071520000</t>
  </si>
  <si>
    <t>i6_80304090300071520200</t>
  </si>
  <si>
    <t>i6_80304090300071520240</t>
  </si>
  <si>
    <t>Проектирование,строительство, реконструкция, капитальный ремонт и ремонт автомобильных дорог общего пользования местного значения</t>
  </si>
  <si>
    <t>0300071540</t>
  </si>
  <si>
    <t>i5_80304090300071540000</t>
  </si>
  <si>
    <t>i6_80304090300071540200</t>
  </si>
  <si>
    <t>i6_80304090300071540240</t>
  </si>
  <si>
    <t>Софинансирование на ремонт и содержание автомобильных дорог общего пользования местного значения</t>
  </si>
  <si>
    <t>03000S1520</t>
  </si>
  <si>
    <t>i5_803040903000S1520000</t>
  </si>
  <si>
    <t>i6_803040903000S1520200</t>
  </si>
  <si>
    <t>i6_803040903000S1520240</t>
  </si>
  <si>
    <t>Проектирование,строительство, реконструкция, капитальный ремонт и ремонт автомобильных дорог общего пользования местного значения (софинансирование)</t>
  </si>
  <si>
    <t>03000S1540</t>
  </si>
  <si>
    <t>i5_803040903000S1540000</t>
  </si>
  <si>
    <t>i6_803040903000S1540200</t>
  </si>
  <si>
    <t>i6_803040903000S1540240</t>
  </si>
  <si>
    <t>ЖИЛИЩНО-КОММУНАЛЬНОЕ ХОЗЯЙСТВО</t>
  </si>
  <si>
    <t>i2_80305000000000000000</t>
  </si>
  <si>
    <t>0500</t>
  </si>
  <si>
    <t>Коммунальное хозяйство</t>
  </si>
  <si>
    <t>i3_80305020000000000000</t>
  </si>
  <si>
    <t>0502</t>
  </si>
  <si>
    <t>Муниципальная программа "Комплексное развитие систем коммунальной инфраструктуры Батецкого сельского поселения"</t>
  </si>
  <si>
    <t>0400000000</t>
  </si>
  <si>
    <t>i4_80305020400000000000</t>
  </si>
  <si>
    <t>Возмещение убытков общественных бань</t>
  </si>
  <si>
    <t>0400081010</t>
  </si>
  <si>
    <t>i5_80305020400081010000</t>
  </si>
  <si>
    <t>i6_80305020400081010800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</si>
  <si>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</si>
  <si>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</si>
  <si>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i6_80305020400081010810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</si>
  <si>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</si>
  <si>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</si>
  <si>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</si>
  <si>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0503</t>
  </si>
  <si>
    <t>i3_80305030000000000000</t>
  </si>
  <si>
    <t>Муниципальная программа "Формирование современной городской среды на территории Батецкого сельского поселения Батецкого муниципального района Новгородской области"</t>
  </si>
  <si>
    <t>0100000000</t>
  </si>
  <si>
    <t>i4_80305030100000000000</t>
  </si>
  <si>
    <t>Благоустройство общественных территорий административного центра Батецкого сельского поселения-поселка Батецкий</t>
  </si>
  <si>
    <t>010F255552</t>
  </si>
  <si>
    <t>i5_8030503010F255552000</t>
  </si>
  <si>
    <t>i6_8030503010F255552200</t>
  </si>
  <si>
    <t>i6_8030503010F255552240</t>
  </si>
  <si>
    <t>Муниципальная программа "Комплексное развитие социальной инфраструктуры Батецкого сельского поселения"</t>
  </si>
  <si>
    <t>0200000000</t>
  </si>
  <si>
    <t>i4_80305030200000000000</t>
  </si>
  <si>
    <t>Мероприятия по организации и содержанию мест захоронения</t>
  </si>
  <si>
    <t>0200029230</t>
  </si>
  <si>
    <t>i5_80305030200029230000</t>
  </si>
  <si>
    <t>i6_80305030200029230200</t>
  </si>
  <si>
    <t>i6_80305030200029230240</t>
  </si>
  <si>
    <t>Мероприятия по удалению сухостойных, больных и аварийных деревьев</t>
  </si>
  <si>
    <t>0200029231</t>
  </si>
  <si>
    <t>i5_80305030200029231000</t>
  </si>
  <si>
    <t>i6_80305030200029231200</t>
  </si>
  <si>
    <t>i6_80305030200029231240</t>
  </si>
  <si>
    <t>Анализ воды в местах купания</t>
  </si>
  <si>
    <t>0200029232</t>
  </si>
  <si>
    <t>i5_80305030200029232000</t>
  </si>
  <si>
    <t>i6_80305030200029232200</t>
  </si>
  <si>
    <t>i6_80305030200029232240</t>
  </si>
  <si>
    <t>Прочие мероприятия по благоустройству поселения</t>
  </si>
  <si>
    <t>0200029233</t>
  </si>
  <si>
    <t>i5_80305030200029233000</t>
  </si>
  <si>
    <t>i6_80305030200029233200</t>
  </si>
  <si>
    <t>i6_80305030200029233240</t>
  </si>
  <si>
    <t>i5_80305030200029234000</t>
  </si>
  <si>
    <t>0200029234</t>
  </si>
  <si>
    <t>Мероприятия по борьбе с борщевиком</t>
  </si>
  <si>
    <t>i6_80305030200029234200</t>
  </si>
  <si>
    <t>i6_80305030200029234240</t>
  </si>
  <si>
    <t>i4_80305030300000000000</t>
  </si>
  <si>
    <t>Уличное освещение</t>
  </si>
  <si>
    <t>i5_80305030300029211000</t>
  </si>
  <si>
    <t>0300029211</t>
  </si>
  <si>
    <t>i6_80305030300029211200</t>
  </si>
  <si>
    <t>i6_80305030300029211240</t>
  </si>
  <si>
    <t>Мероприятия по энергосбережению и повышению энергетической эффективности использования энергетического ресурса при эксплуатации системы наружного освещения в Батецком сельском поселении</t>
  </si>
  <si>
    <t>i5_80305030300029212000</t>
  </si>
  <si>
    <t>0300029212</t>
  </si>
  <si>
    <t>i6_80305030300029212200</t>
  </si>
  <si>
    <t>i6_80305030300029212240</t>
  </si>
  <si>
    <t>Закупка энергетических ресурсов</t>
  </si>
  <si>
    <t>247</t>
  </si>
  <si>
    <t>i4_80305030500000000000</t>
  </si>
  <si>
    <t>Поддержка инициативы представителей ТОС</t>
  </si>
  <si>
    <t>05000S2090</t>
  </si>
  <si>
    <t>i5_803050305000S2090000</t>
  </si>
  <si>
    <t>i6_803050305000S2090200</t>
  </si>
  <si>
    <t>i6_803050305000S2090240</t>
  </si>
  <si>
    <t>Проект поддержки местных инициатив (средства бюджета поселения)</t>
  </si>
  <si>
    <t>05000S5260</t>
  </si>
  <si>
    <t>i5_803050305000S5260000</t>
  </si>
  <si>
    <t>i6_803050305000S5260200</t>
  </si>
  <si>
    <t>i6_803050305000S5260240</t>
  </si>
  <si>
    <t>КУЛЬТУРА, КИНЕМАТОГРАФИЯ</t>
  </si>
  <si>
    <t>0800</t>
  </si>
  <si>
    <t>i2_80308000000000000000</t>
  </si>
  <si>
    <t>Культура</t>
  </si>
  <si>
    <t>0801</t>
  </si>
  <si>
    <t>i3_80308010000000000000</t>
  </si>
  <si>
    <t>Муниципальная программа "Развитие культуры, физической культуры и спорта на территории Батецкого сельского поселения"</t>
  </si>
  <si>
    <t>0600000000</t>
  </si>
  <si>
    <t>i4_80308010600000000000</t>
  </si>
  <si>
    <t>Проведение мероприятий по культуре</t>
  </si>
  <si>
    <t>0600029410</t>
  </si>
  <si>
    <t>i5_80308010600029410000</t>
  </si>
  <si>
    <t>i6_80308010600029410200</t>
  </si>
  <si>
    <t>i6_80308010600029410240</t>
  </si>
  <si>
    <t>ФИЗИЧЕСКАЯ КУЛЬТУРА И СПОРТ</t>
  </si>
  <si>
    <t>1100</t>
  </si>
  <si>
    <t>i2_80311000000000000000</t>
  </si>
  <si>
    <t>Массовый спорт</t>
  </si>
  <si>
    <t>1102</t>
  </si>
  <si>
    <t>i3_80311020000000000000</t>
  </si>
  <si>
    <t>i4_80311020600000000000</t>
  </si>
  <si>
    <t>Проведение мероприятий по физической культуре и спорту</t>
  </si>
  <si>
    <t>0600029420</t>
  </si>
  <si>
    <t>i5_80311020600029420000</t>
  </si>
  <si>
    <t>i6_80311020600029420200</t>
  </si>
  <si>
    <t>i6_80311020600029420240</t>
  </si>
  <si>
    <t>ОБСЛУЖИВАНИЕ ГОСУДАРСТВЕННОГО (МУНИЦИПАЛЬНОГО) ДОЛГА</t>
  </si>
  <si>
    <t>1300</t>
  </si>
  <si>
    <t>i2_80313000000000000000</t>
  </si>
  <si>
    <t>Обслуживание государственного (муниципального) внутреннего долга</t>
  </si>
  <si>
    <t>i3_80313010000000000000</t>
  </si>
  <si>
    <t>1301</t>
  </si>
  <si>
    <t>i4_80313019900000000000</t>
  </si>
  <si>
    <t>i4_80313019990000000000</t>
  </si>
  <si>
    <t>Процентные платежи по долговым обязательствам</t>
  </si>
  <si>
    <t>i5_80313019990028900000</t>
  </si>
  <si>
    <t>9990028900</t>
  </si>
  <si>
    <t>i6_80313019990028900700</t>
  </si>
  <si>
    <t>Обслуживание государственного (муниципального) долга</t>
  </si>
  <si>
    <t>730</t>
  </si>
  <si>
    <t>Обслуживание муниципального долга</t>
  </si>
  <si>
    <t>Федеральное казначейство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</si>
  <si>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</si>
  <si>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</si>
  <si>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</si>
  <si>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</si>
  <si>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</si>
  <si>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</si>
  <si>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</si>
  <si>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</si>
  <si>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</si>
  <si>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</si>
  <si>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</si>
  <si>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i2_10010302230010000110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</si>
  <si>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</si>
  <si>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</si>
  <si>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</si>
  <si>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</si>
  <si>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i2_10010302240010000110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</si>
  <si>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</si>
  <si>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</si>
  <si>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</si>
  <si>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</si>
  <si>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i2_10010302250010000110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</si>
  <si>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</si>
  <si>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</si>
  <si>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</si>
  <si>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</si>
  <si>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i2_10010302260010000110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</si>
  <si>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</si>
  <si>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</si>
  <si>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</si>
  <si>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182</t>
  </si>
  <si>
    <t>Федеральная налоговая служба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</si>
  <si>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</si>
  <si>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</si>
  <si>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</si>
  <si>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</si>
  <si>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</si>
  <si>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</si>
  <si>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</si>
  <si>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</si>
  <si>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</si>
  <si>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</si>
  <si>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</si>
  <si>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</si>
  <si>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</si>
  <si>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</si>
  <si>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</si>
  <si>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</si>
  <si>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</si>
  <si>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</si>
  <si>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</si>
  <si>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</si>
  <si>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</si>
  <si>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</si>
  <si>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</si>
  <si>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</si>
  <si>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</si>
  <si>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i2_18210601000000000110</t>
  </si>
  <si>
    <t>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</si>
  <si>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</si>
  <si>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</si>
  <si>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</si>
  <si>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i2_18210606000000000110</t>
  </si>
  <si>
    <t>10606000000000110</t>
  </si>
  <si>
    <t>Земельный налог с организаций</t>
  </si>
  <si>
    <t>i2_18210606030000000110</t>
  </si>
  <si>
    <t>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</si>
  <si>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</si>
  <si>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</si>
  <si>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</si>
  <si>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i2_18210606040000000110</t>
  </si>
  <si>
    <t>10606040000000110</t>
  </si>
  <si>
    <t>10606043100000110</t>
  </si>
  <si>
    <t>Земельный налог с физических лиц, обладающих земельным участком, расположенным в границах сельских поселений</t>
  </si>
  <si>
    <t>i2_80310000000000000000</t>
  </si>
  <si>
    <t>i2_80311100000000000000</t>
  </si>
  <si>
    <t>11100000000000000</t>
  </si>
  <si>
    <t>ДОХОДЫ ОТ ИСПОЛЬЗОВАНИЯ ИМУЩЕСТВА, НАХОДЯЩЕГОСЯ В ГОСУДАРСТВЕННОЙ И МУНИЦИПАЛЬНОЙ СОБСТВЕННОСТИ</t>
  </si>
  <si>
    <t>i2_80311105000000000120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</si>
  <si>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</si>
  <si>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</si>
  <si>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i2_80311105070000000120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</si>
  <si>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</si>
  <si>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</si>
  <si>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11105075100000120</t>
  </si>
  <si>
    <t>Доходы от сдачи в аренду имущества, составляющего казну сельских поселений (за исключением земельных участков)</t>
  </si>
  <si>
    <t>i2_89220000000000000000</t>
  </si>
  <si>
    <t>20000000000000000</t>
  </si>
  <si>
    <t>БЕЗВОЗМЕЗДНЫЕ ПОСТУПЛЕНИЯ</t>
  </si>
  <si>
    <t>i2_89220200000000000000</t>
  </si>
  <si>
    <t>20200000000000000</t>
  </si>
  <si>
    <t>БЕЗВОЗМЕЗДНЫЕ ПОСТУПЛЕНИЯ ОТ ДРУГИХ БЮДЖЕТОВ БЮДЖЕТНОЙ СИСТЕМЫ РОССИЙСКОЙ ФЕДЕРАЦИИ</t>
  </si>
  <si>
    <t>i2_89220210000000000150</t>
  </si>
  <si>
    <t>20210000000000150</t>
  </si>
  <si>
    <t>Дотации бюджетам бюджетной системы Российской Федерации</t>
  </si>
  <si>
    <t>i2_89220216001000000150</t>
  </si>
  <si>
    <t>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</si>
  <si>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</si>
  <si>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</si>
  <si>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</si>
  <si>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i2_89220220000000000150</t>
  </si>
  <si>
    <t>20220000000000150</t>
  </si>
  <si>
    <t>Субсидии бюджетам бюджетной системы Российской Федерации (межбюджетные субсидии)</t>
  </si>
  <si>
    <t>i2_89220220077000000150</t>
  </si>
  <si>
    <t>20220077000000150</t>
  </si>
  <si>
    <t>Субсидии бюджетам на софинансирование капитальных вложений в объекты муниципальной собственности</t>
  </si>
  <si>
    <t>20220077100000150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</si>
  <si>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</si>
  <si>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20225555000000150</t>
  </si>
  <si>
    <t>i2_89220225555000000150</t>
  </si>
  <si>
    <t>Субсидии бюджетам на реализацию программ формирования современной городской среды</t>
  </si>
  <si>
    <t>20225555100000150</t>
  </si>
  <si>
    <t>Субсидии бюджетам сельских поселений на реализацию программ формирования современной городской среды</t>
  </si>
  <si>
    <t>20229999000000150</t>
  </si>
  <si>
    <t>i2_89220229999000000150</t>
  </si>
  <si>
    <t>Прочие субсидии</t>
  </si>
  <si>
    <t>20229999100000150</t>
  </si>
  <si>
    <t>Прочие субсидии бюджетам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</si>
</sst>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left" wrapText="1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71"/>
  <sheetViews>
    <sheetView tabSelected="1" workbookViewId="0">
      <selection sqref="A1:I1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8" width="16.5703125" customWidth="1"/>
    <col min="9" max="9" width="15.85546875" customWidth="1"/>
    <col min="10" max="10" width="16.8554687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67" t="s">
        <v>36</v>
      </c>
      <c r="B1" s="167"/>
      <c r="C1" s="167"/>
      <c r="D1" s="167"/>
      <c r="E1" s="167"/>
      <c r="F1" s="167"/>
      <c r="G1" s="167"/>
      <c r="H1" s="167"/>
      <c r="I1" s="168"/>
      <c r="J1" s="1" t="s">
        <v>3</v>
      </c>
      <c r="K1" s="22" t="s">
        <v>65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86" t="s">
        <v>19</v>
      </c>
      <c r="K2" s="22" t="s">
        <v>68</v>
      </c>
      <c r="L2" s="4"/>
    </row>
    <row r="3" spans="1:12" x14ac:dyDescent="0.2">
      <c r="A3" s="32" t="s">
        <v>52</v>
      </c>
      <c r="B3" s="171" t="s">
        <v>62</v>
      </c>
      <c r="C3" s="171"/>
      <c r="D3" s="171"/>
      <c r="E3" s="22"/>
      <c r="F3" s="22"/>
      <c r="G3" s="172"/>
      <c r="H3" s="172"/>
      <c r="I3" s="32" t="s">
        <v>22</v>
      </c>
      <c r="J3" s="131">
        <v>44348</v>
      </c>
      <c r="K3" s="22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7" t="s">
        <v>63</v>
      </c>
      <c r="K4" s="22" t="s">
        <v>69</v>
      </c>
      <c r="L4" s="4"/>
    </row>
    <row r="5" spans="1:12" x14ac:dyDescent="0.2">
      <c r="A5" s="3" t="s">
        <v>37</v>
      </c>
      <c r="B5" s="169" t="s">
        <v>64</v>
      </c>
      <c r="C5" s="169"/>
      <c r="D5" s="169"/>
      <c r="E5" s="169"/>
      <c r="F5" s="169"/>
      <c r="G5" s="169"/>
      <c r="H5" s="169"/>
      <c r="I5" s="33" t="s">
        <v>30</v>
      </c>
      <c r="J5" s="88" t="s">
        <v>65</v>
      </c>
      <c r="K5" s="22"/>
      <c r="L5" s="4"/>
    </row>
    <row r="6" spans="1:12" x14ac:dyDescent="0.2">
      <c r="A6" s="3" t="s">
        <v>38</v>
      </c>
      <c r="B6" s="170" t="s">
        <v>61</v>
      </c>
      <c r="C6" s="170"/>
      <c r="D6" s="170"/>
      <c r="E6" s="170"/>
      <c r="F6" s="170"/>
      <c r="G6" s="170"/>
      <c r="H6" s="170"/>
      <c r="I6" s="33" t="s">
        <v>59</v>
      </c>
      <c r="J6" s="88" t="s">
        <v>70</v>
      </c>
      <c r="K6" s="22" t="s">
        <v>68</v>
      </c>
      <c r="L6" s="4"/>
    </row>
    <row r="7" spans="1:12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8"/>
      <c r="K7" s="22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9" t="s">
        <v>0</v>
      </c>
      <c r="K8" s="22" t="s">
        <v>66</v>
      </c>
    </row>
    <row r="9" spans="1:12" ht="15" x14ac:dyDescent="0.25">
      <c r="A9" s="176" t="s">
        <v>29</v>
      </c>
      <c r="B9" s="176"/>
      <c r="C9" s="176"/>
      <c r="D9" s="176"/>
      <c r="E9" s="176"/>
      <c r="F9" s="176"/>
      <c r="G9" s="176"/>
      <c r="H9" s="176"/>
      <c r="I9" s="176"/>
      <c r="J9" s="176"/>
      <c r="K9" s="127" t="s">
        <v>67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2" ht="12.75" customHeight="1" x14ac:dyDescent="0.2">
      <c r="A11" s="164" t="s">
        <v>39</v>
      </c>
      <c r="B11" s="164" t="s">
        <v>40</v>
      </c>
      <c r="C11" s="177" t="s">
        <v>41</v>
      </c>
      <c r="D11" s="178"/>
      <c r="E11" s="178"/>
      <c r="F11" s="178"/>
      <c r="G11" s="179"/>
      <c r="H11" s="164" t="s">
        <v>42</v>
      </c>
      <c r="I11" s="164" t="s">
        <v>23</v>
      </c>
      <c r="J11" s="164" t="s">
        <v>43</v>
      </c>
      <c r="K11" s="114"/>
    </row>
    <row r="12" spans="1:12" x14ac:dyDescent="0.2">
      <c r="A12" s="165"/>
      <c r="B12" s="165"/>
      <c r="C12" s="180"/>
      <c r="D12" s="181"/>
      <c r="E12" s="181"/>
      <c r="F12" s="181"/>
      <c r="G12" s="182"/>
      <c r="H12" s="165"/>
      <c r="I12" s="165"/>
      <c r="J12" s="165"/>
      <c r="K12" s="114"/>
    </row>
    <row r="13" spans="1:12" x14ac:dyDescent="0.2">
      <c r="A13" s="166"/>
      <c r="B13" s="166"/>
      <c r="C13" s="183"/>
      <c r="D13" s="184"/>
      <c r="E13" s="184"/>
      <c r="F13" s="184"/>
      <c r="G13" s="185"/>
      <c r="H13" s="166"/>
      <c r="I13" s="166"/>
      <c r="J13" s="166"/>
      <c r="K13" s="114"/>
    </row>
    <row r="14" spans="1:12" ht="13.5" thickBot="1" x14ac:dyDescent="0.25">
      <c r="A14" s="70">
        <v>1</v>
      </c>
      <c r="B14" s="12">
        <v>2</v>
      </c>
      <c r="C14" s="173">
        <v>3</v>
      </c>
      <c r="D14" s="174"/>
      <c r="E14" s="174"/>
      <c r="F14" s="174"/>
      <c r="G14" s="175"/>
      <c r="H14" s="13" t="s">
        <v>2</v>
      </c>
      <c r="I14" s="13" t="s">
        <v>25</v>
      </c>
      <c r="J14" s="13" t="s">
        <v>26</v>
      </c>
      <c r="K14" s="115"/>
    </row>
    <row r="15" spans="1:12" x14ac:dyDescent="0.2">
      <c r="A15" s="71" t="s">
        <v>28</v>
      </c>
      <c r="B15" s="38" t="s">
        <v>6</v>
      </c>
      <c r="C15" s="186" t="s">
        <v>17</v>
      </c>
      <c r="D15" s="187"/>
      <c r="E15" s="187"/>
      <c r="F15" s="187"/>
      <c r="G15" s="188"/>
      <c r="H15" s="52">
        <v>18813535</v>
      </c>
      <c r="I15" s="52">
        <v>2703441.2</v>
      </c>
      <c r="J15" s="105">
        <v>16129593.050000001</v>
      </c>
    </row>
    <row r="16" spans="1:12" x14ac:dyDescent="0.2">
      <c r="A16" s="72" t="s">
        <v>4</v>
      </c>
      <c r="B16" s="50"/>
      <c r="C16" s="189"/>
      <c r="D16" s="190"/>
      <c r="E16" s="190"/>
      <c r="F16" s="190"/>
      <c r="G16" s="191"/>
      <c r="H16" s="56"/>
      <c r="I16" s="57"/>
      <c r="J16" s="58"/>
    </row>
    <row r="17" spans="1:12" x14ac:dyDescent="0.2">
      <c r="A17" s="100" t="s">
        <v>360</v>
      </c>
      <c r="B17" s="101" t="s">
        <v>6</v>
      </c>
      <c r="C17" s="102" t="s">
        <v>151</v>
      </c>
      <c r="D17" s="148" t="s">
        <v>71</v>
      </c>
      <c r="E17" s="149"/>
      <c r="F17" s="149"/>
      <c r="G17" s="150"/>
      <c r="H17" s="97">
        <v>2462320</v>
      </c>
      <c r="I17" s="103">
        <v>961215.04</v>
      </c>
      <c r="J17" s="104">
        <v>1501104.96</v>
      </c>
      <c r="K17" s="119" t="str">
        <f t="shared" ref="K17:K48" si="0">C17 &amp; D17 &amp; G17</f>
        <v>10000000000000000000</v>
      </c>
      <c r="L17" s="106" t="s">
        <v>361</v>
      </c>
    </row>
    <row r="18" spans="1:12" x14ac:dyDescent="0.2">
      <c r="A18" s="100" t="s">
        <v>362</v>
      </c>
      <c r="B18" s="101" t="s">
        <v>6</v>
      </c>
      <c r="C18" s="102" t="s">
        <v>151</v>
      </c>
      <c r="D18" s="148" t="s">
        <v>363</v>
      </c>
      <c r="E18" s="149"/>
      <c r="F18" s="149"/>
      <c r="G18" s="150"/>
      <c r="H18" s="97">
        <v>2462320</v>
      </c>
      <c r="I18" s="103">
        <v>961215.04</v>
      </c>
      <c r="J18" s="104">
        <v>1501104.96</v>
      </c>
      <c r="K18" s="119" t="str">
        <f t="shared" si="0"/>
        <v>10010000000000000000</v>
      </c>
      <c r="L18" s="106" t="s">
        <v>364</v>
      </c>
    </row>
    <row r="19" spans="1:12" ht="22.5" x14ac:dyDescent="0.2">
      <c r="A19" s="100" t="s">
        <v>365</v>
      </c>
      <c r="B19" s="101" t="s">
        <v>6</v>
      </c>
      <c r="C19" s="102" t="s">
        <v>151</v>
      </c>
      <c r="D19" s="148" t="s">
        <v>366</v>
      </c>
      <c r="E19" s="149"/>
      <c r="F19" s="149"/>
      <c r="G19" s="150"/>
      <c r="H19" s="97">
        <v>2462320</v>
      </c>
      <c r="I19" s="103">
        <v>961215.04</v>
      </c>
      <c r="J19" s="104">
        <v>1501104.96</v>
      </c>
      <c r="K19" s="119" t="str">
        <f t="shared" si="0"/>
        <v>10010300000000000000</v>
      </c>
      <c r="L19" s="106" t="s">
        <v>367</v>
      </c>
    </row>
    <row r="20" spans="1:12" ht="22.5" x14ac:dyDescent="0.2">
      <c r="A20" s="100" t="s">
        <v>368</v>
      </c>
      <c r="B20" s="101" t="s">
        <v>6</v>
      </c>
      <c r="C20" s="102" t="s">
        <v>151</v>
      </c>
      <c r="D20" s="148" t="s">
        <v>369</v>
      </c>
      <c r="E20" s="149"/>
      <c r="F20" s="149"/>
      <c r="G20" s="150"/>
      <c r="H20" s="97">
        <v>2462320</v>
      </c>
      <c r="I20" s="103">
        <v>961215.04</v>
      </c>
      <c r="J20" s="104">
        <v>1501104.96</v>
      </c>
      <c r="K20" s="119" t="str">
        <f t="shared" si="0"/>
        <v>10010302000010000110</v>
      </c>
      <c r="L20" s="106" t="s">
        <v>370</v>
      </c>
    </row>
    <row r="21" spans="1:12" ht="56.25" x14ac:dyDescent="0.2">
      <c r="A21" s="100" t="s">
        <v>371</v>
      </c>
      <c r="B21" s="101" t="s">
        <v>6</v>
      </c>
      <c r="C21" s="102" t="s">
        <v>151</v>
      </c>
      <c r="D21" s="148" t="s">
        <v>373</v>
      </c>
      <c r="E21" s="149"/>
      <c r="F21" s="149"/>
      <c r="G21" s="150"/>
      <c r="H21" s="97">
        <v>1130610</v>
      </c>
      <c r="I21" s="103">
        <v>435620.7</v>
      </c>
      <c r="J21" s="104">
        <v>694989.3</v>
      </c>
      <c r="K21" s="119" t="str">
        <f t="shared" si="0"/>
        <v>10010302230010000110</v>
      </c>
      <c r="L21" s="106" t="s">
        <v>372</v>
      </c>
    </row>
    <row r="22" spans="1:12" s="85" customFormat="1" ht="90" x14ac:dyDescent="0.2">
      <c r="A22" s="80" t="s">
        <v>374</v>
      </c>
      <c r="B22" s="79" t="s">
        <v>6</v>
      </c>
      <c r="C22" s="122" t="s">
        <v>151</v>
      </c>
      <c r="D22" s="151" t="s">
        <v>375</v>
      </c>
      <c r="E22" s="152"/>
      <c r="F22" s="152"/>
      <c r="G22" s="153"/>
      <c r="H22" s="81">
        <v>1130610</v>
      </c>
      <c r="I22" s="82">
        <v>435620.7</v>
      </c>
      <c r="J22" s="83">
        <f>IF(IF(H22="",0,H22)=0,0,(IF(H22&gt;0,IF(I22&gt;H22,0,H22-I22),IF(I22&gt;H22,H22-I22,0))))</f>
        <v>694989.3</v>
      </c>
      <c r="K22" s="120" t="str">
        <f t="shared" si="0"/>
        <v>10010302231010000110</v>
      </c>
      <c r="L22" s="84" t="str">
        <f>C22 &amp; D22 &amp; G22</f>
        <v>10010302231010000110</v>
      </c>
    </row>
    <row r="23" spans="1:12" ht="78.75" x14ac:dyDescent="0.2">
      <c r="A23" s="100" t="s">
        <v>376</v>
      </c>
      <c r="B23" s="101" t="s">
        <v>6</v>
      </c>
      <c r="C23" s="102" t="s">
        <v>151</v>
      </c>
      <c r="D23" s="148" t="s">
        <v>378</v>
      </c>
      <c r="E23" s="149"/>
      <c r="F23" s="149"/>
      <c r="G23" s="150"/>
      <c r="H23" s="97">
        <v>6440</v>
      </c>
      <c r="I23" s="103">
        <v>3279.68</v>
      </c>
      <c r="J23" s="104">
        <v>3160.32</v>
      </c>
      <c r="K23" s="119" t="str">
        <f t="shared" si="0"/>
        <v>10010302240010000110</v>
      </c>
      <c r="L23" s="106" t="s">
        <v>377</v>
      </c>
    </row>
    <row r="24" spans="1:12" s="85" customFormat="1" ht="101.25" x14ac:dyDescent="0.2">
      <c r="A24" s="80" t="s">
        <v>379</v>
      </c>
      <c r="B24" s="79" t="s">
        <v>6</v>
      </c>
      <c r="C24" s="122" t="s">
        <v>151</v>
      </c>
      <c r="D24" s="151" t="s">
        <v>380</v>
      </c>
      <c r="E24" s="152"/>
      <c r="F24" s="152"/>
      <c r="G24" s="153"/>
      <c r="H24" s="81">
        <v>6440</v>
      </c>
      <c r="I24" s="82">
        <v>3279.68</v>
      </c>
      <c r="J24" s="83">
        <f>IF(IF(H24="",0,H24)=0,0,(IF(H24&gt;0,IF(I24&gt;H24,0,H24-I24),IF(I24&gt;H24,H24-I24,0))))</f>
        <v>3160.32</v>
      </c>
      <c r="K24" s="120" t="str">
        <f t="shared" si="0"/>
        <v>10010302241010000110</v>
      </c>
      <c r="L24" s="84" t="str">
        <f>C24 &amp; D24 &amp; G24</f>
        <v>10010302241010000110</v>
      </c>
    </row>
    <row r="25" spans="1:12" ht="56.25" x14ac:dyDescent="0.2">
      <c r="A25" s="100" t="s">
        <v>381</v>
      </c>
      <c r="B25" s="101" t="s">
        <v>6</v>
      </c>
      <c r="C25" s="102" t="s">
        <v>151</v>
      </c>
      <c r="D25" s="148" t="s">
        <v>383</v>
      </c>
      <c r="E25" s="149"/>
      <c r="F25" s="149"/>
      <c r="G25" s="150"/>
      <c r="H25" s="97">
        <v>1487250</v>
      </c>
      <c r="I25" s="103">
        <v>598137.03</v>
      </c>
      <c r="J25" s="104">
        <v>889112.97</v>
      </c>
      <c r="K25" s="119" t="str">
        <f t="shared" si="0"/>
        <v>10010302250010000110</v>
      </c>
      <c r="L25" s="106" t="s">
        <v>382</v>
      </c>
    </row>
    <row r="26" spans="1:12" s="85" customFormat="1" ht="90" x14ac:dyDescent="0.2">
      <c r="A26" s="80" t="s">
        <v>384</v>
      </c>
      <c r="B26" s="79" t="s">
        <v>6</v>
      </c>
      <c r="C26" s="122" t="s">
        <v>151</v>
      </c>
      <c r="D26" s="151" t="s">
        <v>385</v>
      </c>
      <c r="E26" s="152"/>
      <c r="F26" s="152"/>
      <c r="G26" s="153"/>
      <c r="H26" s="81">
        <v>1487250</v>
      </c>
      <c r="I26" s="82">
        <v>598137.03</v>
      </c>
      <c r="J26" s="83">
        <f>IF(IF(H26="",0,H26)=0,0,(IF(H26&gt;0,IF(I26&gt;H26,0,H26-I26),IF(I26&gt;H26,H26-I26,0))))</f>
        <v>889112.97</v>
      </c>
      <c r="K26" s="120" t="str">
        <f t="shared" si="0"/>
        <v>10010302251010000110</v>
      </c>
      <c r="L26" s="84" t="str">
        <f>C26 &amp; D26 &amp; G26</f>
        <v>10010302251010000110</v>
      </c>
    </row>
    <row r="27" spans="1:12" ht="56.25" x14ac:dyDescent="0.2">
      <c r="A27" s="100" t="s">
        <v>386</v>
      </c>
      <c r="B27" s="101" t="s">
        <v>6</v>
      </c>
      <c r="C27" s="102" t="s">
        <v>151</v>
      </c>
      <c r="D27" s="148" t="s">
        <v>388</v>
      </c>
      <c r="E27" s="149"/>
      <c r="F27" s="149"/>
      <c r="G27" s="150"/>
      <c r="H27" s="97">
        <v>-161980</v>
      </c>
      <c r="I27" s="103">
        <v>-75822.37</v>
      </c>
      <c r="J27" s="104">
        <v>-86157.63</v>
      </c>
      <c r="K27" s="119" t="str">
        <f t="shared" si="0"/>
        <v>10010302260010000110</v>
      </c>
      <c r="L27" s="106" t="s">
        <v>387</v>
      </c>
    </row>
    <row r="28" spans="1:12" s="85" customFormat="1" ht="90" x14ac:dyDescent="0.2">
      <c r="A28" s="80" t="s">
        <v>389</v>
      </c>
      <c r="B28" s="79" t="s">
        <v>6</v>
      </c>
      <c r="C28" s="122" t="s">
        <v>151</v>
      </c>
      <c r="D28" s="151" t="s">
        <v>390</v>
      </c>
      <c r="E28" s="152"/>
      <c r="F28" s="152"/>
      <c r="G28" s="153"/>
      <c r="H28" s="81">
        <v>-161980</v>
      </c>
      <c r="I28" s="82">
        <v>-75822.37</v>
      </c>
      <c r="J28" s="83">
        <f>IF(IF(H28="",0,H28)=0,0,(IF(H28&gt;0,IF(I28&gt;H28,0,H28-I28),IF(I28&gt;H28,H28-I28,0))))</f>
        <v>-86157.63</v>
      </c>
      <c r="K28" s="120" t="str">
        <f t="shared" si="0"/>
        <v>10010302261010000110</v>
      </c>
      <c r="L28" s="84" t="str">
        <f>C28 &amp; D28 &amp; G28</f>
        <v>10010302261010000110</v>
      </c>
    </row>
    <row r="29" spans="1:12" x14ac:dyDescent="0.2">
      <c r="A29" s="100" t="s">
        <v>392</v>
      </c>
      <c r="B29" s="101" t="s">
        <v>6</v>
      </c>
      <c r="C29" s="102" t="s">
        <v>391</v>
      </c>
      <c r="D29" s="148" t="s">
        <v>71</v>
      </c>
      <c r="E29" s="149"/>
      <c r="F29" s="149"/>
      <c r="G29" s="150"/>
      <c r="H29" s="97">
        <v>3175000</v>
      </c>
      <c r="I29" s="103">
        <v>857006.1</v>
      </c>
      <c r="J29" s="104">
        <v>2337493.15</v>
      </c>
      <c r="K29" s="119" t="str">
        <f t="shared" si="0"/>
        <v>18200000000000000000</v>
      </c>
      <c r="L29" s="106" t="s">
        <v>393</v>
      </c>
    </row>
    <row r="30" spans="1:12" x14ac:dyDescent="0.2">
      <c r="A30" s="100" t="s">
        <v>362</v>
      </c>
      <c r="B30" s="101" t="s">
        <v>6</v>
      </c>
      <c r="C30" s="102" t="s">
        <v>391</v>
      </c>
      <c r="D30" s="148" t="s">
        <v>363</v>
      </c>
      <c r="E30" s="149"/>
      <c r="F30" s="149"/>
      <c r="G30" s="150"/>
      <c r="H30" s="97">
        <v>3175000</v>
      </c>
      <c r="I30" s="103">
        <v>857006.1</v>
      </c>
      <c r="J30" s="104">
        <v>2337493.15</v>
      </c>
      <c r="K30" s="119" t="str">
        <f t="shared" si="0"/>
        <v>18210000000000000000</v>
      </c>
      <c r="L30" s="106" t="s">
        <v>394</v>
      </c>
    </row>
    <row r="31" spans="1:12" x14ac:dyDescent="0.2">
      <c r="A31" s="100" t="s">
        <v>395</v>
      </c>
      <c r="B31" s="101" t="s">
        <v>6</v>
      </c>
      <c r="C31" s="102" t="s">
        <v>391</v>
      </c>
      <c r="D31" s="148" t="s">
        <v>396</v>
      </c>
      <c r="E31" s="149"/>
      <c r="F31" s="149"/>
      <c r="G31" s="150"/>
      <c r="H31" s="97">
        <v>580400</v>
      </c>
      <c r="I31" s="103">
        <v>212649.65</v>
      </c>
      <c r="J31" s="104">
        <v>367750.35</v>
      </c>
      <c r="K31" s="119" t="str">
        <f t="shared" si="0"/>
        <v>18210100000000000000</v>
      </c>
      <c r="L31" s="106" t="s">
        <v>397</v>
      </c>
    </row>
    <row r="32" spans="1:12" x14ac:dyDescent="0.2">
      <c r="A32" s="100" t="s">
        <v>398</v>
      </c>
      <c r="B32" s="101" t="s">
        <v>6</v>
      </c>
      <c r="C32" s="102" t="s">
        <v>391</v>
      </c>
      <c r="D32" s="148" t="s">
        <v>399</v>
      </c>
      <c r="E32" s="149"/>
      <c r="F32" s="149"/>
      <c r="G32" s="150"/>
      <c r="H32" s="97">
        <v>580400</v>
      </c>
      <c r="I32" s="103">
        <v>212649.65</v>
      </c>
      <c r="J32" s="104">
        <v>367750.35</v>
      </c>
      <c r="K32" s="119" t="str">
        <f t="shared" si="0"/>
        <v>18210102000010000110</v>
      </c>
      <c r="L32" s="106" t="s">
        <v>400</v>
      </c>
    </row>
    <row r="33" spans="1:12" s="85" customFormat="1" ht="56.25" x14ac:dyDescent="0.2">
      <c r="A33" s="80" t="s">
        <v>401</v>
      </c>
      <c r="B33" s="79" t="s">
        <v>6</v>
      </c>
      <c r="C33" s="122" t="s">
        <v>391</v>
      </c>
      <c r="D33" s="151" t="s">
        <v>402</v>
      </c>
      <c r="E33" s="152"/>
      <c r="F33" s="152"/>
      <c r="G33" s="153"/>
      <c r="H33" s="81">
        <v>571900</v>
      </c>
      <c r="I33" s="82">
        <v>210976.26</v>
      </c>
      <c r="J33" s="83">
        <f>IF(IF(H33="",0,H33)=0,0,(IF(H33&gt;0,IF(I33&gt;H33,0,H33-I33),IF(I33&gt;H33,H33-I33,0))))</f>
        <v>360923.74</v>
      </c>
      <c r="K33" s="120" t="str">
        <f t="shared" si="0"/>
        <v>18210102010010000110</v>
      </c>
      <c r="L33" s="84" t="str">
        <f>C33 &amp; D33 &amp; G33</f>
        <v>18210102010010000110</v>
      </c>
    </row>
    <row r="34" spans="1:12" s="85" customFormat="1" ht="90" x14ac:dyDescent="0.2">
      <c r="A34" s="80" t="s">
        <v>403</v>
      </c>
      <c r="B34" s="79" t="s">
        <v>6</v>
      </c>
      <c r="C34" s="122" t="s">
        <v>391</v>
      </c>
      <c r="D34" s="151" t="s">
        <v>404</v>
      </c>
      <c r="E34" s="152"/>
      <c r="F34" s="152"/>
      <c r="G34" s="153"/>
      <c r="H34" s="81">
        <v>1500</v>
      </c>
      <c r="I34" s="82">
        <v>539.76</v>
      </c>
      <c r="J34" s="83">
        <f>IF(IF(H34="",0,H34)=0,0,(IF(H34&gt;0,IF(I34&gt;H34,0,H34-I34),IF(I34&gt;H34,H34-I34,0))))</f>
        <v>960.24</v>
      </c>
      <c r="K34" s="120" t="str">
        <f t="shared" si="0"/>
        <v>18210102020010000110</v>
      </c>
      <c r="L34" s="84" t="str">
        <f>C34 &amp; D34 &amp; G34</f>
        <v>18210102020010000110</v>
      </c>
    </row>
    <row r="35" spans="1:12" s="85" customFormat="1" ht="33.75" x14ac:dyDescent="0.2">
      <c r="A35" s="80" t="s">
        <v>405</v>
      </c>
      <c r="B35" s="79" t="s">
        <v>6</v>
      </c>
      <c r="C35" s="122" t="s">
        <v>391</v>
      </c>
      <c r="D35" s="151" t="s">
        <v>406</v>
      </c>
      <c r="E35" s="152"/>
      <c r="F35" s="152"/>
      <c r="G35" s="153"/>
      <c r="H35" s="81">
        <v>7000</v>
      </c>
      <c r="I35" s="82">
        <v>1133.6300000000001</v>
      </c>
      <c r="J35" s="83">
        <f>IF(IF(H35="",0,H35)=0,0,(IF(H35&gt;0,IF(I35&gt;H35,0,H35-I35),IF(I35&gt;H35,H35-I35,0))))</f>
        <v>5866.37</v>
      </c>
      <c r="K35" s="120" t="str">
        <f t="shared" si="0"/>
        <v>18210102030010000110</v>
      </c>
      <c r="L35" s="84" t="str">
        <f>C35 &amp; D35 &amp; G35</f>
        <v>18210102030010000110</v>
      </c>
    </row>
    <row r="36" spans="1:12" x14ac:dyDescent="0.2">
      <c r="A36" s="100" t="s">
        <v>407</v>
      </c>
      <c r="B36" s="101" t="s">
        <v>6</v>
      </c>
      <c r="C36" s="102" t="s">
        <v>391</v>
      </c>
      <c r="D36" s="148" t="s">
        <v>408</v>
      </c>
      <c r="E36" s="149"/>
      <c r="F36" s="149"/>
      <c r="G36" s="150"/>
      <c r="H36" s="97">
        <v>30600</v>
      </c>
      <c r="I36" s="103">
        <v>50099.25</v>
      </c>
      <c r="J36" s="104">
        <v>0</v>
      </c>
      <c r="K36" s="119" t="str">
        <f t="shared" si="0"/>
        <v>18210500000000000000</v>
      </c>
      <c r="L36" s="106" t="s">
        <v>409</v>
      </c>
    </row>
    <row r="37" spans="1:12" x14ac:dyDescent="0.2">
      <c r="A37" s="100" t="s">
        <v>410</v>
      </c>
      <c r="B37" s="101" t="s">
        <v>6</v>
      </c>
      <c r="C37" s="102" t="s">
        <v>391</v>
      </c>
      <c r="D37" s="148" t="s">
        <v>411</v>
      </c>
      <c r="E37" s="149"/>
      <c r="F37" s="149"/>
      <c r="G37" s="150"/>
      <c r="H37" s="97">
        <v>30600</v>
      </c>
      <c r="I37" s="103">
        <v>50099.25</v>
      </c>
      <c r="J37" s="104">
        <v>0</v>
      </c>
      <c r="K37" s="119" t="str">
        <f t="shared" si="0"/>
        <v>18210503000010000110</v>
      </c>
      <c r="L37" s="106" t="s">
        <v>412</v>
      </c>
    </row>
    <row r="38" spans="1:12" s="85" customFormat="1" x14ac:dyDescent="0.2">
      <c r="A38" s="80" t="s">
        <v>410</v>
      </c>
      <c r="B38" s="79" t="s">
        <v>6</v>
      </c>
      <c r="C38" s="122" t="s">
        <v>391</v>
      </c>
      <c r="D38" s="151" t="s">
        <v>413</v>
      </c>
      <c r="E38" s="152"/>
      <c r="F38" s="152"/>
      <c r="G38" s="153"/>
      <c r="H38" s="81">
        <v>30600</v>
      </c>
      <c r="I38" s="82">
        <v>50099.25</v>
      </c>
      <c r="J38" s="83">
        <f>IF(IF(H38="",0,H38)=0,0,(IF(H38&gt;0,IF(I38&gt;H38,0,H38-I38),IF(I38&gt;H38,H38-I38,0))))</f>
        <v>0</v>
      </c>
      <c r="K38" s="120" t="str">
        <f t="shared" si="0"/>
        <v>18210503010010000110</v>
      </c>
      <c r="L38" s="84" t="str">
        <f>C38 &amp; D38 &amp; G38</f>
        <v>18210503010010000110</v>
      </c>
    </row>
    <row r="39" spans="1:12" x14ac:dyDescent="0.2">
      <c r="A39" s="100" t="s">
        <v>414</v>
      </c>
      <c r="B39" s="101" t="s">
        <v>6</v>
      </c>
      <c r="C39" s="102" t="s">
        <v>391</v>
      </c>
      <c r="D39" s="148" t="s">
        <v>415</v>
      </c>
      <c r="E39" s="149"/>
      <c r="F39" s="149"/>
      <c r="G39" s="150"/>
      <c r="H39" s="97">
        <v>2564000</v>
      </c>
      <c r="I39" s="103">
        <v>594257.19999999995</v>
      </c>
      <c r="J39" s="104">
        <v>1969742.8</v>
      </c>
      <c r="K39" s="119" t="str">
        <f t="shared" si="0"/>
        <v>18210600000000000000</v>
      </c>
      <c r="L39" s="106" t="s">
        <v>416</v>
      </c>
    </row>
    <row r="40" spans="1:12" x14ac:dyDescent="0.2">
      <c r="A40" s="100" t="s">
        <v>417</v>
      </c>
      <c r="B40" s="101" t="s">
        <v>6</v>
      </c>
      <c r="C40" s="102" t="s">
        <v>391</v>
      </c>
      <c r="D40" s="148" t="s">
        <v>419</v>
      </c>
      <c r="E40" s="149"/>
      <c r="F40" s="149"/>
      <c r="G40" s="150"/>
      <c r="H40" s="97">
        <v>543000</v>
      </c>
      <c r="I40" s="103">
        <v>112633.87</v>
      </c>
      <c r="J40" s="104">
        <v>430366.13</v>
      </c>
      <c r="K40" s="119" t="str">
        <f t="shared" si="0"/>
        <v>18210601000000000110</v>
      </c>
      <c r="L40" s="106" t="s">
        <v>418</v>
      </c>
    </row>
    <row r="41" spans="1:12" s="85" customFormat="1" ht="33.75" x14ac:dyDescent="0.2">
      <c r="A41" s="80" t="s">
        <v>420</v>
      </c>
      <c r="B41" s="79" t="s">
        <v>6</v>
      </c>
      <c r="C41" s="122" t="s">
        <v>391</v>
      </c>
      <c r="D41" s="151" t="s">
        <v>421</v>
      </c>
      <c r="E41" s="152"/>
      <c r="F41" s="152"/>
      <c r="G41" s="153"/>
      <c r="H41" s="81">
        <v>543000</v>
      </c>
      <c r="I41" s="82">
        <v>112633.87</v>
      </c>
      <c r="J41" s="83">
        <f>IF(IF(H41="",0,H41)=0,0,(IF(H41&gt;0,IF(I41&gt;H41,0,H41-I41),IF(I41&gt;H41,H41-I41,0))))</f>
        <v>430366.13</v>
      </c>
      <c r="K41" s="120" t="str">
        <f t="shared" si="0"/>
        <v>18210601030100000110</v>
      </c>
      <c r="L41" s="84" t="str">
        <f>C41 &amp; D41 &amp; G41</f>
        <v>18210601030100000110</v>
      </c>
    </row>
    <row r="42" spans="1:12" x14ac:dyDescent="0.2">
      <c r="A42" s="100" t="s">
        <v>422</v>
      </c>
      <c r="B42" s="101" t="s">
        <v>6</v>
      </c>
      <c r="C42" s="102" t="s">
        <v>391</v>
      </c>
      <c r="D42" s="148" t="s">
        <v>424</v>
      </c>
      <c r="E42" s="149"/>
      <c r="F42" s="149"/>
      <c r="G42" s="150"/>
      <c r="H42" s="97">
        <v>2021000</v>
      </c>
      <c r="I42" s="103">
        <v>481623.33</v>
      </c>
      <c r="J42" s="104">
        <v>1539376.67</v>
      </c>
      <c r="K42" s="119" t="str">
        <f t="shared" si="0"/>
        <v>18210606000000000110</v>
      </c>
      <c r="L42" s="106" t="s">
        <v>423</v>
      </c>
    </row>
    <row r="43" spans="1:12" x14ac:dyDescent="0.2">
      <c r="A43" s="100" t="s">
        <v>425</v>
      </c>
      <c r="B43" s="101" t="s">
        <v>6</v>
      </c>
      <c r="C43" s="102" t="s">
        <v>391</v>
      </c>
      <c r="D43" s="148" t="s">
        <v>427</v>
      </c>
      <c r="E43" s="149"/>
      <c r="F43" s="149"/>
      <c r="G43" s="150"/>
      <c r="H43" s="97">
        <v>400000</v>
      </c>
      <c r="I43" s="103">
        <v>244247</v>
      </c>
      <c r="J43" s="104">
        <v>155753</v>
      </c>
      <c r="K43" s="119" t="str">
        <f t="shared" si="0"/>
        <v>18210606030000000110</v>
      </c>
      <c r="L43" s="106" t="s">
        <v>426</v>
      </c>
    </row>
    <row r="44" spans="1:12" s="85" customFormat="1" ht="22.5" x14ac:dyDescent="0.2">
      <c r="A44" s="80" t="s">
        <v>428</v>
      </c>
      <c r="B44" s="79" t="s">
        <v>6</v>
      </c>
      <c r="C44" s="122" t="s">
        <v>391</v>
      </c>
      <c r="D44" s="151" t="s">
        <v>429</v>
      </c>
      <c r="E44" s="152"/>
      <c r="F44" s="152"/>
      <c r="G44" s="153"/>
      <c r="H44" s="81">
        <v>400000</v>
      </c>
      <c r="I44" s="82">
        <v>244247</v>
      </c>
      <c r="J44" s="83">
        <f>IF(IF(H44="",0,H44)=0,0,(IF(H44&gt;0,IF(I44&gt;H44,0,H44-I44),IF(I44&gt;H44,H44-I44,0))))</f>
        <v>155753</v>
      </c>
      <c r="K44" s="120" t="str">
        <f t="shared" si="0"/>
        <v>18210606033100000110</v>
      </c>
      <c r="L44" s="84" t="str">
        <f>C44 &amp; D44 &amp; G44</f>
        <v>18210606033100000110</v>
      </c>
    </row>
    <row r="45" spans="1:12" x14ac:dyDescent="0.2">
      <c r="A45" s="100" t="s">
        <v>430</v>
      </c>
      <c r="B45" s="101" t="s">
        <v>6</v>
      </c>
      <c r="C45" s="102" t="s">
        <v>391</v>
      </c>
      <c r="D45" s="148" t="s">
        <v>432</v>
      </c>
      <c r="E45" s="149"/>
      <c r="F45" s="149"/>
      <c r="G45" s="150"/>
      <c r="H45" s="97">
        <v>1621000</v>
      </c>
      <c r="I45" s="103">
        <v>237376.33</v>
      </c>
      <c r="J45" s="104">
        <v>1383623.67</v>
      </c>
      <c r="K45" s="119" t="str">
        <f t="shared" si="0"/>
        <v>18210606040000000110</v>
      </c>
      <c r="L45" s="106" t="s">
        <v>431</v>
      </c>
    </row>
    <row r="46" spans="1:12" s="85" customFormat="1" ht="33.75" x14ac:dyDescent="0.2">
      <c r="A46" s="80" t="s">
        <v>434</v>
      </c>
      <c r="B46" s="79" t="s">
        <v>6</v>
      </c>
      <c r="C46" s="122" t="s">
        <v>391</v>
      </c>
      <c r="D46" s="151" t="s">
        <v>433</v>
      </c>
      <c r="E46" s="152"/>
      <c r="F46" s="152"/>
      <c r="G46" s="153"/>
      <c r="H46" s="81">
        <v>1621000</v>
      </c>
      <c r="I46" s="82">
        <v>237376.33</v>
      </c>
      <c r="J46" s="83">
        <f>IF(IF(H46="",0,H46)=0,0,(IF(H46&gt;0,IF(I46&gt;H46,0,H46-I46),IF(I46&gt;H46,H46-I46,0))))</f>
        <v>1383623.67</v>
      </c>
      <c r="K46" s="120" t="str">
        <f t="shared" si="0"/>
        <v>18210606043100000110</v>
      </c>
      <c r="L46" s="84" t="str">
        <f>C46 &amp; D46 &amp; G46</f>
        <v>18210606043100000110</v>
      </c>
    </row>
    <row r="47" spans="1:12" x14ac:dyDescent="0.2">
      <c r="A47" s="100">
        <v>803</v>
      </c>
      <c r="B47" s="101" t="s">
        <v>6</v>
      </c>
      <c r="C47" s="102" t="s">
        <v>97</v>
      </c>
      <c r="D47" s="148" t="s">
        <v>71</v>
      </c>
      <c r="E47" s="149"/>
      <c r="F47" s="149"/>
      <c r="G47" s="150"/>
      <c r="H47" s="97">
        <v>2500</v>
      </c>
      <c r="I47" s="103">
        <v>619</v>
      </c>
      <c r="J47" s="104">
        <v>1881</v>
      </c>
      <c r="K47" s="119" t="str">
        <f t="shared" si="0"/>
        <v>80300000000000000000</v>
      </c>
      <c r="L47" s="106" t="s">
        <v>96</v>
      </c>
    </row>
    <row r="48" spans="1:12" x14ac:dyDescent="0.2">
      <c r="A48" s="100" t="s">
        <v>362</v>
      </c>
      <c r="B48" s="101" t="s">
        <v>6</v>
      </c>
      <c r="C48" s="102" t="s">
        <v>97</v>
      </c>
      <c r="D48" s="148" t="s">
        <v>363</v>
      </c>
      <c r="E48" s="149"/>
      <c r="F48" s="149"/>
      <c r="G48" s="150"/>
      <c r="H48" s="97">
        <v>2500</v>
      </c>
      <c r="I48" s="103">
        <v>619</v>
      </c>
      <c r="J48" s="104">
        <v>1881</v>
      </c>
      <c r="K48" s="119" t="str">
        <f t="shared" si="0"/>
        <v>80310000000000000000</v>
      </c>
      <c r="L48" s="106" t="s">
        <v>435</v>
      </c>
    </row>
    <row r="49" spans="1:12" ht="33.75" x14ac:dyDescent="0.2">
      <c r="A49" s="100" t="s">
        <v>438</v>
      </c>
      <c r="B49" s="101" t="s">
        <v>6</v>
      </c>
      <c r="C49" s="102" t="s">
        <v>97</v>
      </c>
      <c r="D49" s="148" t="s">
        <v>437</v>
      </c>
      <c r="E49" s="149"/>
      <c r="F49" s="149"/>
      <c r="G49" s="150"/>
      <c r="H49" s="97">
        <v>2500</v>
      </c>
      <c r="I49" s="103">
        <v>619</v>
      </c>
      <c r="J49" s="104">
        <v>1881</v>
      </c>
      <c r="K49" s="119" t="str">
        <f t="shared" ref="K49:K65" si="1">C49 &amp; D49 &amp; G49</f>
        <v>80311100000000000000</v>
      </c>
      <c r="L49" s="106" t="s">
        <v>436</v>
      </c>
    </row>
    <row r="50" spans="1:12" ht="67.5" x14ac:dyDescent="0.2">
      <c r="A50" s="100" t="s">
        <v>441</v>
      </c>
      <c r="B50" s="101" t="s">
        <v>6</v>
      </c>
      <c r="C50" s="102" t="s">
        <v>97</v>
      </c>
      <c r="D50" s="148" t="s">
        <v>440</v>
      </c>
      <c r="E50" s="149"/>
      <c r="F50" s="149"/>
      <c r="G50" s="150"/>
      <c r="H50" s="97">
        <v>2500</v>
      </c>
      <c r="I50" s="103">
        <v>619</v>
      </c>
      <c r="J50" s="104">
        <v>1881</v>
      </c>
      <c r="K50" s="119" t="str">
        <f t="shared" si="1"/>
        <v>80311105000000000120</v>
      </c>
      <c r="L50" s="106" t="s">
        <v>439</v>
      </c>
    </row>
    <row r="51" spans="1:12" ht="33.75" x14ac:dyDescent="0.2">
      <c r="A51" s="100" t="s">
        <v>444</v>
      </c>
      <c r="B51" s="101" t="s">
        <v>6</v>
      </c>
      <c r="C51" s="102" t="s">
        <v>97</v>
      </c>
      <c r="D51" s="148" t="s">
        <v>443</v>
      </c>
      <c r="E51" s="149"/>
      <c r="F51" s="149"/>
      <c r="G51" s="150"/>
      <c r="H51" s="97">
        <v>2500</v>
      </c>
      <c r="I51" s="103">
        <v>619</v>
      </c>
      <c r="J51" s="104">
        <v>1881</v>
      </c>
      <c r="K51" s="119" t="str">
        <f t="shared" si="1"/>
        <v>80311105070000000120</v>
      </c>
      <c r="L51" s="106" t="s">
        <v>442</v>
      </c>
    </row>
    <row r="52" spans="1:12" s="85" customFormat="1" ht="33.75" x14ac:dyDescent="0.2">
      <c r="A52" s="80" t="s">
        <v>446</v>
      </c>
      <c r="B52" s="79" t="s">
        <v>6</v>
      </c>
      <c r="C52" s="122" t="s">
        <v>97</v>
      </c>
      <c r="D52" s="151" t="s">
        <v>445</v>
      </c>
      <c r="E52" s="152"/>
      <c r="F52" s="152"/>
      <c r="G52" s="153"/>
      <c r="H52" s="81">
        <v>2500</v>
      </c>
      <c r="I52" s="82">
        <v>619</v>
      </c>
      <c r="J52" s="83">
        <f>IF(IF(H52="",0,H52)=0,0,(IF(H52&gt;0,IF(I52&gt;H52,0,H52-I52),IF(I52&gt;H52,H52-I52,0))))</f>
        <v>1881</v>
      </c>
      <c r="K52" s="120" t="str">
        <f t="shared" si="1"/>
        <v>80311105075100000120</v>
      </c>
      <c r="L52" s="84" t="str">
        <f>C52 &amp; D52 &amp; G52</f>
        <v>80311105075100000120</v>
      </c>
    </row>
    <row r="53" spans="1:12" x14ac:dyDescent="0.2">
      <c r="A53" s="100" t="s">
        <v>73</v>
      </c>
      <c r="B53" s="101" t="s">
        <v>6</v>
      </c>
      <c r="C53" s="102" t="s">
        <v>65</v>
      </c>
      <c r="D53" s="148" t="s">
        <v>71</v>
      </c>
      <c r="E53" s="149"/>
      <c r="F53" s="149"/>
      <c r="G53" s="150"/>
      <c r="H53" s="97">
        <v>13173715</v>
      </c>
      <c r="I53" s="103">
        <v>884601.06</v>
      </c>
      <c r="J53" s="104">
        <v>12289113.939999999</v>
      </c>
      <c r="K53" s="119" t="str">
        <f t="shared" si="1"/>
        <v>89200000000000000000</v>
      </c>
      <c r="L53" s="106" t="s">
        <v>72</v>
      </c>
    </row>
    <row r="54" spans="1:12" x14ac:dyDescent="0.2">
      <c r="A54" s="100" t="s">
        <v>449</v>
      </c>
      <c r="B54" s="101" t="s">
        <v>6</v>
      </c>
      <c r="C54" s="102" t="s">
        <v>65</v>
      </c>
      <c r="D54" s="148" t="s">
        <v>448</v>
      </c>
      <c r="E54" s="149"/>
      <c r="F54" s="149"/>
      <c r="G54" s="150"/>
      <c r="H54" s="97">
        <v>13173715</v>
      </c>
      <c r="I54" s="103">
        <v>884601.06</v>
      </c>
      <c r="J54" s="104">
        <v>12289113.939999999</v>
      </c>
      <c r="K54" s="119" t="str">
        <f t="shared" si="1"/>
        <v>89220000000000000000</v>
      </c>
      <c r="L54" s="106" t="s">
        <v>447</v>
      </c>
    </row>
    <row r="55" spans="1:12" ht="33.75" x14ac:dyDescent="0.2">
      <c r="A55" s="100" t="s">
        <v>452</v>
      </c>
      <c r="B55" s="101" t="s">
        <v>6</v>
      </c>
      <c r="C55" s="102" t="s">
        <v>65</v>
      </c>
      <c r="D55" s="148" t="s">
        <v>451</v>
      </c>
      <c r="E55" s="149"/>
      <c r="F55" s="149"/>
      <c r="G55" s="150"/>
      <c r="H55" s="97">
        <v>13173715</v>
      </c>
      <c r="I55" s="103">
        <v>884601.06</v>
      </c>
      <c r="J55" s="104">
        <v>12289113.939999999</v>
      </c>
      <c r="K55" s="119" t="str">
        <f t="shared" si="1"/>
        <v>89220200000000000000</v>
      </c>
      <c r="L55" s="106" t="s">
        <v>450</v>
      </c>
    </row>
    <row r="56" spans="1:12" ht="22.5" x14ac:dyDescent="0.2">
      <c r="A56" s="100" t="s">
        <v>455</v>
      </c>
      <c r="B56" s="101" t="s">
        <v>6</v>
      </c>
      <c r="C56" s="102" t="s">
        <v>65</v>
      </c>
      <c r="D56" s="148" t="s">
        <v>454</v>
      </c>
      <c r="E56" s="149"/>
      <c r="F56" s="149"/>
      <c r="G56" s="150"/>
      <c r="H56" s="97">
        <v>2230600</v>
      </c>
      <c r="I56" s="103">
        <v>814900</v>
      </c>
      <c r="J56" s="104">
        <v>1415700</v>
      </c>
      <c r="K56" s="119" t="str">
        <f t="shared" si="1"/>
        <v>89220210000000000150</v>
      </c>
      <c r="L56" s="106" t="s">
        <v>453</v>
      </c>
    </row>
    <row r="57" spans="1:12" ht="33.75" x14ac:dyDescent="0.2">
      <c r="A57" s="100" t="s">
        <v>458</v>
      </c>
      <c r="B57" s="101" t="s">
        <v>6</v>
      </c>
      <c r="C57" s="102" t="s">
        <v>65</v>
      </c>
      <c r="D57" s="148" t="s">
        <v>457</v>
      </c>
      <c r="E57" s="149"/>
      <c r="F57" s="149"/>
      <c r="G57" s="150"/>
      <c r="H57" s="97">
        <v>2230600</v>
      </c>
      <c r="I57" s="103">
        <v>814900</v>
      </c>
      <c r="J57" s="104">
        <v>1415700</v>
      </c>
      <c r="K57" s="119" t="str">
        <f t="shared" si="1"/>
        <v>89220216001000000150</v>
      </c>
      <c r="L57" s="106" t="s">
        <v>456</v>
      </c>
    </row>
    <row r="58" spans="1:12" s="85" customFormat="1" ht="33.75" x14ac:dyDescent="0.2">
      <c r="A58" s="80" t="s">
        <v>460</v>
      </c>
      <c r="B58" s="79" t="s">
        <v>6</v>
      </c>
      <c r="C58" s="122" t="s">
        <v>65</v>
      </c>
      <c r="D58" s="151" t="s">
        <v>459</v>
      </c>
      <c r="E58" s="152"/>
      <c r="F58" s="152"/>
      <c r="G58" s="153"/>
      <c r="H58" s="81">
        <v>2230600</v>
      </c>
      <c r="I58" s="82">
        <v>814900</v>
      </c>
      <c r="J58" s="83">
        <f>IF(IF(H58="",0,H58)=0,0,(IF(H58&gt;0,IF(I58&gt;H58,0,H58-I58),IF(I58&gt;H58,H58-I58,0))))</f>
        <v>1415700</v>
      </c>
      <c r="K58" s="120" t="str">
        <f t="shared" si="1"/>
        <v>89220216001100000150</v>
      </c>
      <c r="L58" s="84" t="str">
        <f>C58 &amp; D58 &amp; G58</f>
        <v>89220216001100000150</v>
      </c>
    </row>
    <row r="59" spans="1:12" ht="22.5" x14ac:dyDescent="0.2">
      <c r="A59" s="100" t="s">
        <v>463</v>
      </c>
      <c r="B59" s="101" t="s">
        <v>6</v>
      </c>
      <c r="C59" s="102" t="s">
        <v>65</v>
      </c>
      <c r="D59" s="148" t="s">
        <v>462</v>
      </c>
      <c r="E59" s="149"/>
      <c r="F59" s="149"/>
      <c r="G59" s="150"/>
      <c r="H59" s="97">
        <v>10943115</v>
      </c>
      <c r="I59" s="103">
        <v>69701.06</v>
      </c>
      <c r="J59" s="104">
        <v>10873413.939999999</v>
      </c>
      <c r="K59" s="119" t="str">
        <f t="shared" si="1"/>
        <v>89220220000000000150</v>
      </c>
      <c r="L59" s="106" t="s">
        <v>461</v>
      </c>
    </row>
    <row r="60" spans="1:12" ht="22.5" x14ac:dyDescent="0.2">
      <c r="A60" s="100" t="s">
        <v>466</v>
      </c>
      <c r="B60" s="101" t="s">
        <v>6</v>
      </c>
      <c r="C60" s="102" t="s">
        <v>65</v>
      </c>
      <c r="D60" s="148" t="s">
        <v>465</v>
      </c>
      <c r="E60" s="149"/>
      <c r="F60" s="149"/>
      <c r="G60" s="150"/>
      <c r="H60" s="97">
        <v>6500000</v>
      </c>
      <c r="I60" s="103">
        <v>0</v>
      </c>
      <c r="J60" s="104">
        <v>6500000</v>
      </c>
      <c r="K60" s="119" t="str">
        <f t="shared" si="1"/>
        <v>89220220077000000150</v>
      </c>
      <c r="L60" s="106" t="s">
        <v>464</v>
      </c>
    </row>
    <row r="61" spans="1:12" s="85" customFormat="1" ht="33.75" x14ac:dyDescent="0.2">
      <c r="A61" s="80" t="s">
        <v>468</v>
      </c>
      <c r="B61" s="79" t="s">
        <v>6</v>
      </c>
      <c r="C61" s="122" t="s">
        <v>65</v>
      </c>
      <c r="D61" s="151" t="s">
        <v>467</v>
      </c>
      <c r="E61" s="152"/>
      <c r="F61" s="152"/>
      <c r="G61" s="153"/>
      <c r="H61" s="81">
        <v>6500000</v>
      </c>
      <c r="I61" s="82">
        <v>0</v>
      </c>
      <c r="J61" s="83">
        <f>IF(IF(H61="",0,H61)=0,0,(IF(H61&gt;0,IF(I61&gt;H61,0,H61-I61),IF(I61&gt;H61,H61-I61,0))))</f>
        <v>6500000</v>
      </c>
      <c r="K61" s="120" t="str">
        <f t="shared" si="1"/>
        <v>89220220077100000150</v>
      </c>
      <c r="L61" s="84" t="str">
        <f>C61 &amp; D61 &amp; G61</f>
        <v>89220220077100000150</v>
      </c>
    </row>
    <row r="62" spans="1:12" ht="22.5" x14ac:dyDescent="0.2">
      <c r="A62" s="100" t="s">
        <v>471</v>
      </c>
      <c r="B62" s="101" t="s">
        <v>6</v>
      </c>
      <c r="C62" s="102" t="s">
        <v>65</v>
      </c>
      <c r="D62" s="148" t="s">
        <v>469</v>
      </c>
      <c r="E62" s="149"/>
      <c r="F62" s="149"/>
      <c r="G62" s="150"/>
      <c r="H62" s="97">
        <v>710115</v>
      </c>
      <c r="I62" s="103">
        <v>0</v>
      </c>
      <c r="J62" s="104">
        <v>710115</v>
      </c>
      <c r="K62" s="119" t="str">
        <f t="shared" si="1"/>
        <v>89220225555000000150</v>
      </c>
      <c r="L62" s="106" t="s">
        <v>470</v>
      </c>
    </row>
    <row r="63" spans="1:12" s="85" customFormat="1" ht="22.5" x14ac:dyDescent="0.2">
      <c r="A63" s="80" t="s">
        <v>473</v>
      </c>
      <c r="B63" s="79" t="s">
        <v>6</v>
      </c>
      <c r="C63" s="122" t="s">
        <v>65</v>
      </c>
      <c r="D63" s="151" t="s">
        <v>472</v>
      </c>
      <c r="E63" s="152"/>
      <c r="F63" s="152"/>
      <c r="G63" s="153"/>
      <c r="H63" s="81">
        <v>710115</v>
      </c>
      <c r="I63" s="82">
        <v>0</v>
      </c>
      <c r="J63" s="83">
        <f>IF(IF(H63="",0,H63)=0,0,(IF(H63&gt;0,IF(I63&gt;H63,0,H63-I63),IF(I63&gt;H63,H63-I63,0))))</f>
        <v>710115</v>
      </c>
      <c r="K63" s="120" t="str">
        <f t="shared" si="1"/>
        <v>89220225555100000150</v>
      </c>
      <c r="L63" s="84" t="str">
        <f>C63 &amp; D63 &amp; G63</f>
        <v>89220225555100000150</v>
      </c>
    </row>
    <row r="64" spans="1:12" x14ac:dyDescent="0.2">
      <c r="A64" s="100" t="s">
        <v>476</v>
      </c>
      <c r="B64" s="101" t="s">
        <v>6</v>
      </c>
      <c r="C64" s="102" t="s">
        <v>65</v>
      </c>
      <c r="D64" s="148" t="s">
        <v>474</v>
      </c>
      <c r="E64" s="149"/>
      <c r="F64" s="149"/>
      <c r="G64" s="150"/>
      <c r="H64" s="97">
        <v>3733000</v>
      </c>
      <c r="I64" s="103">
        <v>69701.06</v>
      </c>
      <c r="J64" s="104">
        <v>3663298.94</v>
      </c>
      <c r="K64" s="119" t="str">
        <f t="shared" si="1"/>
        <v>89220229999000000150</v>
      </c>
      <c r="L64" s="106" t="s">
        <v>475</v>
      </c>
    </row>
    <row r="65" spans="1:12" s="85" customFormat="1" x14ac:dyDescent="0.2">
      <c r="A65" s="80" t="s">
        <v>478</v>
      </c>
      <c r="B65" s="79" t="s">
        <v>6</v>
      </c>
      <c r="C65" s="122" t="s">
        <v>65</v>
      </c>
      <c r="D65" s="151" t="s">
        <v>477</v>
      </c>
      <c r="E65" s="152"/>
      <c r="F65" s="152"/>
      <c r="G65" s="153"/>
      <c r="H65" s="81">
        <v>3733000</v>
      </c>
      <c r="I65" s="82">
        <v>69701.06</v>
      </c>
      <c r="J65" s="83">
        <f>IF(IF(H65="",0,H65)=0,0,(IF(H65&gt;0,IF(I65&gt;H65,0,H65-I65),IF(I65&gt;H65,H65-I65,0))))</f>
        <v>3663298.94</v>
      </c>
      <c r="K65" s="120" t="str">
        <f t="shared" si="1"/>
        <v>89220229999100000150</v>
      </c>
      <c r="L65" s="84" t="str">
        <f>C65 &amp; D65 &amp; G65</f>
        <v>89220229999100000150</v>
      </c>
    </row>
    <row r="66" spans="1:12" ht="3.75" hidden="1" customHeight="1" thickBot="1" x14ac:dyDescent="0.25">
      <c r="A66" s="15"/>
      <c r="B66" s="27"/>
      <c r="C66" s="19"/>
      <c r="D66" s="28"/>
      <c r="E66" s="28"/>
      <c r="F66" s="28"/>
      <c r="G66" s="28"/>
      <c r="H66" s="36"/>
      <c r="I66" s="37"/>
      <c r="J66" s="51"/>
      <c r="K66" s="116"/>
    </row>
    <row r="67" spans="1:12" x14ac:dyDescent="0.2">
      <c r="A67" s="20"/>
      <c r="B67" s="21"/>
      <c r="C67" s="22"/>
      <c r="D67" s="22"/>
      <c r="E67" s="22"/>
      <c r="F67" s="22"/>
      <c r="G67" s="22"/>
      <c r="H67" s="23"/>
      <c r="I67" s="23"/>
      <c r="J67" s="22"/>
      <c r="K67" s="22"/>
    </row>
    <row r="68" spans="1:12" ht="12.75" customHeight="1" x14ac:dyDescent="0.25">
      <c r="A68" s="176" t="s">
        <v>24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13"/>
    </row>
    <row r="69" spans="1:12" x14ac:dyDescent="0.2">
      <c r="A69" s="8"/>
      <c r="B69" s="8"/>
      <c r="C69" s="9"/>
      <c r="D69" s="9"/>
      <c r="E69" s="9"/>
      <c r="F69" s="9"/>
      <c r="G69" s="9"/>
      <c r="H69" s="10"/>
      <c r="I69" s="10"/>
      <c r="J69" s="33" t="s">
        <v>20</v>
      </c>
      <c r="K69" s="33"/>
    </row>
    <row r="70" spans="1:12" ht="12.75" customHeight="1" x14ac:dyDescent="0.2">
      <c r="A70" s="164" t="s">
        <v>39</v>
      </c>
      <c r="B70" s="164" t="s">
        <v>40</v>
      </c>
      <c r="C70" s="177" t="s">
        <v>44</v>
      </c>
      <c r="D70" s="178"/>
      <c r="E70" s="178"/>
      <c r="F70" s="178"/>
      <c r="G70" s="179"/>
      <c r="H70" s="164" t="s">
        <v>42</v>
      </c>
      <c r="I70" s="164" t="s">
        <v>23</v>
      </c>
      <c r="J70" s="164" t="s">
        <v>43</v>
      </c>
      <c r="K70" s="114"/>
    </row>
    <row r="71" spans="1:12" x14ac:dyDescent="0.2">
      <c r="A71" s="165"/>
      <c r="B71" s="165"/>
      <c r="C71" s="180"/>
      <c r="D71" s="181"/>
      <c r="E71" s="181"/>
      <c r="F71" s="181"/>
      <c r="G71" s="182"/>
      <c r="H71" s="165"/>
      <c r="I71" s="165"/>
      <c r="J71" s="165"/>
      <c r="K71" s="114"/>
    </row>
    <row r="72" spans="1:12" x14ac:dyDescent="0.2">
      <c r="A72" s="166"/>
      <c r="B72" s="166"/>
      <c r="C72" s="183"/>
      <c r="D72" s="184"/>
      <c r="E72" s="184"/>
      <c r="F72" s="184"/>
      <c r="G72" s="185"/>
      <c r="H72" s="166"/>
      <c r="I72" s="166"/>
      <c r="J72" s="166"/>
      <c r="K72" s="114"/>
    </row>
    <row r="73" spans="1:12" ht="13.5" thickBot="1" x14ac:dyDescent="0.25">
      <c r="A73" s="70">
        <v>1</v>
      </c>
      <c r="B73" s="12">
        <v>2</v>
      </c>
      <c r="C73" s="173">
        <v>3</v>
      </c>
      <c r="D73" s="174"/>
      <c r="E73" s="174"/>
      <c r="F73" s="174"/>
      <c r="G73" s="175"/>
      <c r="H73" s="13" t="s">
        <v>2</v>
      </c>
      <c r="I73" s="13" t="s">
        <v>25</v>
      </c>
      <c r="J73" s="13" t="s">
        <v>26</v>
      </c>
      <c r="K73" s="115"/>
    </row>
    <row r="74" spans="1:12" x14ac:dyDescent="0.2">
      <c r="A74" s="71" t="s">
        <v>5</v>
      </c>
      <c r="B74" s="38" t="s">
        <v>7</v>
      </c>
      <c r="C74" s="186" t="s">
        <v>17</v>
      </c>
      <c r="D74" s="187"/>
      <c r="E74" s="187"/>
      <c r="F74" s="187"/>
      <c r="G74" s="188"/>
      <c r="H74" s="52">
        <v>19145173.260000002</v>
      </c>
      <c r="I74" s="52">
        <v>3826969.36</v>
      </c>
      <c r="J74" s="105">
        <v>15318203.9</v>
      </c>
    </row>
    <row r="75" spans="1:12" ht="12.75" customHeight="1" x14ac:dyDescent="0.2">
      <c r="A75" s="73" t="s">
        <v>4</v>
      </c>
      <c r="B75" s="50"/>
      <c r="C75" s="189"/>
      <c r="D75" s="190"/>
      <c r="E75" s="190"/>
      <c r="F75" s="190"/>
      <c r="G75" s="191"/>
      <c r="H75" s="59"/>
      <c r="I75" s="60"/>
      <c r="J75" s="61"/>
    </row>
    <row r="76" spans="1:12" x14ac:dyDescent="0.2">
      <c r="A76" s="100">
        <v>803</v>
      </c>
      <c r="B76" s="101" t="s">
        <v>7</v>
      </c>
      <c r="C76" s="102" t="s">
        <v>97</v>
      </c>
      <c r="D76" s="125" t="s">
        <v>122</v>
      </c>
      <c r="E76" s="148" t="s">
        <v>123</v>
      </c>
      <c r="F76" s="154"/>
      <c r="G76" s="130" t="s">
        <v>121</v>
      </c>
      <c r="H76" s="97">
        <v>19145173.260000002</v>
      </c>
      <c r="I76" s="103">
        <v>3826969.36</v>
      </c>
      <c r="J76" s="104">
        <v>15318203.9</v>
      </c>
      <c r="K76" s="119" t="str">
        <f t="shared" ref="K76:K107" si="2">C76 &amp; D76 &amp;E76 &amp; F76 &amp; G76</f>
        <v>80300000000000000000</v>
      </c>
      <c r="L76" s="107" t="s">
        <v>96</v>
      </c>
    </row>
    <row r="77" spans="1:12" x14ac:dyDescent="0.2">
      <c r="A77" s="100" t="s">
        <v>125</v>
      </c>
      <c r="B77" s="101" t="s">
        <v>7</v>
      </c>
      <c r="C77" s="102" t="s">
        <v>97</v>
      </c>
      <c r="D77" s="125" t="s">
        <v>124</v>
      </c>
      <c r="E77" s="148" t="s">
        <v>123</v>
      </c>
      <c r="F77" s="154"/>
      <c r="G77" s="130" t="s">
        <v>121</v>
      </c>
      <c r="H77" s="97">
        <v>260500</v>
      </c>
      <c r="I77" s="103">
        <v>21203</v>
      </c>
      <c r="J77" s="104">
        <v>239297</v>
      </c>
      <c r="K77" s="119" t="str">
        <f t="shared" si="2"/>
        <v>80301000000000000000</v>
      </c>
      <c r="L77" s="107" t="s">
        <v>99</v>
      </c>
    </row>
    <row r="78" spans="1:12" x14ac:dyDescent="0.2">
      <c r="A78" s="100" t="s">
        <v>128</v>
      </c>
      <c r="B78" s="101" t="s">
        <v>7</v>
      </c>
      <c r="C78" s="102" t="s">
        <v>97</v>
      </c>
      <c r="D78" s="125" t="s">
        <v>126</v>
      </c>
      <c r="E78" s="148" t="s">
        <v>123</v>
      </c>
      <c r="F78" s="154"/>
      <c r="G78" s="130" t="s">
        <v>121</v>
      </c>
      <c r="H78" s="97">
        <v>2000</v>
      </c>
      <c r="I78" s="103">
        <v>0</v>
      </c>
      <c r="J78" s="104">
        <v>2000</v>
      </c>
      <c r="K78" s="119" t="str">
        <f t="shared" si="2"/>
        <v>80301110000000000000</v>
      </c>
      <c r="L78" s="107" t="s">
        <v>127</v>
      </c>
    </row>
    <row r="79" spans="1:12" ht="22.5" x14ac:dyDescent="0.2">
      <c r="A79" s="100" t="s">
        <v>131</v>
      </c>
      <c r="B79" s="101" t="s">
        <v>7</v>
      </c>
      <c r="C79" s="102" t="s">
        <v>97</v>
      </c>
      <c r="D79" s="125" t="s">
        <v>126</v>
      </c>
      <c r="E79" s="148" t="s">
        <v>129</v>
      </c>
      <c r="F79" s="154"/>
      <c r="G79" s="130" t="s">
        <v>121</v>
      </c>
      <c r="H79" s="97">
        <v>2000</v>
      </c>
      <c r="I79" s="103">
        <v>0</v>
      </c>
      <c r="J79" s="104">
        <v>2000</v>
      </c>
      <c r="K79" s="119" t="str">
        <f t="shared" si="2"/>
        <v>80301119900000000000</v>
      </c>
      <c r="L79" s="107" t="s">
        <v>130</v>
      </c>
    </row>
    <row r="80" spans="1:12" x14ac:dyDescent="0.2">
      <c r="A80" s="100" t="s">
        <v>134</v>
      </c>
      <c r="B80" s="101" t="s">
        <v>7</v>
      </c>
      <c r="C80" s="102" t="s">
        <v>97</v>
      </c>
      <c r="D80" s="125" t="s">
        <v>126</v>
      </c>
      <c r="E80" s="148" t="s">
        <v>132</v>
      </c>
      <c r="F80" s="154"/>
      <c r="G80" s="130" t="s">
        <v>121</v>
      </c>
      <c r="H80" s="97">
        <v>2000</v>
      </c>
      <c r="I80" s="103">
        <v>0</v>
      </c>
      <c r="J80" s="104">
        <v>2000</v>
      </c>
      <c r="K80" s="119" t="str">
        <f t="shared" si="2"/>
        <v>80301119990000000000</v>
      </c>
      <c r="L80" s="107" t="s">
        <v>133</v>
      </c>
    </row>
    <row r="81" spans="1:12" x14ac:dyDescent="0.2">
      <c r="A81" s="100" t="s">
        <v>128</v>
      </c>
      <c r="B81" s="101" t="s">
        <v>7</v>
      </c>
      <c r="C81" s="102" t="s">
        <v>97</v>
      </c>
      <c r="D81" s="125" t="s">
        <v>126</v>
      </c>
      <c r="E81" s="148" t="s">
        <v>135</v>
      </c>
      <c r="F81" s="154"/>
      <c r="G81" s="130" t="s">
        <v>121</v>
      </c>
      <c r="H81" s="97">
        <v>2000</v>
      </c>
      <c r="I81" s="103">
        <v>0</v>
      </c>
      <c r="J81" s="104">
        <v>2000</v>
      </c>
      <c r="K81" s="119" t="str">
        <f t="shared" si="2"/>
        <v>80301119990028990000</v>
      </c>
      <c r="L81" s="107" t="s">
        <v>136</v>
      </c>
    </row>
    <row r="82" spans="1:12" x14ac:dyDescent="0.2">
      <c r="A82" s="100" t="s">
        <v>139</v>
      </c>
      <c r="B82" s="101" t="s">
        <v>7</v>
      </c>
      <c r="C82" s="102" t="s">
        <v>97</v>
      </c>
      <c r="D82" s="125" t="s">
        <v>126</v>
      </c>
      <c r="E82" s="148" t="s">
        <v>135</v>
      </c>
      <c r="F82" s="154"/>
      <c r="G82" s="130" t="s">
        <v>137</v>
      </c>
      <c r="H82" s="97">
        <v>2000</v>
      </c>
      <c r="I82" s="103">
        <v>0</v>
      </c>
      <c r="J82" s="104">
        <v>2000</v>
      </c>
      <c r="K82" s="119" t="str">
        <f t="shared" si="2"/>
        <v>80301119990028990800</v>
      </c>
      <c r="L82" s="107" t="s">
        <v>138</v>
      </c>
    </row>
    <row r="83" spans="1:12" s="85" customFormat="1" x14ac:dyDescent="0.2">
      <c r="A83" s="80" t="s">
        <v>141</v>
      </c>
      <c r="B83" s="79" t="s">
        <v>7</v>
      </c>
      <c r="C83" s="122" t="s">
        <v>97</v>
      </c>
      <c r="D83" s="126" t="s">
        <v>126</v>
      </c>
      <c r="E83" s="151" t="s">
        <v>135</v>
      </c>
      <c r="F83" s="155"/>
      <c r="G83" s="123" t="s">
        <v>140</v>
      </c>
      <c r="H83" s="81">
        <v>2000</v>
      </c>
      <c r="I83" s="82">
        <v>0</v>
      </c>
      <c r="J83" s="83">
        <f>IF(IF(H83="",0,H83)=0,0,(IF(H83&gt;0,IF(I83&gt;H83,0,H83-I83),IF(I83&gt;H83,H83-I83,0))))</f>
        <v>2000</v>
      </c>
      <c r="K83" s="119" t="str">
        <f t="shared" si="2"/>
        <v>80301119990028990870</v>
      </c>
      <c r="L83" s="84" t="str">
        <f>C83 &amp; D83 &amp;E83 &amp; F83 &amp; G83</f>
        <v>80301119990028990870</v>
      </c>
    </row>
    <row r="84" spans="1:12" x14ac:dyDescent="0.2">
      <c r="A84" s="100" t="s">
        <v>144</v>
      </c>
      <c r="B84" s="101" t="s">
        <v>7</v>
      </c>
      <c r="C84" s="102" t="s">
        <v>97</v>
      </c>
      <c r="D84" s="125" t="s">
        <v>142</v>
      </c>
      <c r="E84" s="148" t="s">
        <v>123</v>
      </c>
      <c r="F84" s="154"/>
      <c r="G84" s="130" t="s">
        <v>121</v>
      </c>
      <c r="H84" s="97">
        <v>258500</v>
      </c>
      <c r="I84" s="103">
        <v>21203</v>
      </c>
      <c r="J84" s="104">
        <v>237297</v>
      </c>
      <c r="K84" s="119" t="str">
        <f t="shared" si="2"/>
        <v>80301130000000000000</v>
      </c>
      <c r="L84" s="107" t="s">
        <v>143</v>
      </c>
    </row>
    <row r="85" spans="1:12" ht="22.5" x14ac:dyDescent="0.2">
      <c r="A85" s="100" t="s">
        <v>147</v>
      </c>
      <c r="B85" s="101" t="s">
        <v>7</v>
      </c>
      <c r="C85" s="102" t="s">
        <v>97</v>
      </c>
      <c r="D85" s="125" t="s">
        <v>142</v>
      </c>
      <c r="E85" s="148" t="s">
        <v>145</v>
      </c>
      <c r="F85" s="154"/>
      <c r="G85" s="130" t="s">
        <v>121</v>
      </c>
      <c r="H85" s="97">
        <v>240000</v>
      </c>
      <c r="I85" s="103">
        <v>12000</v>
      </c>
      <c r="J85" s="104">
        <v>228000</v>
      </c>
      <c r="K85" s="119" t="str">
        <f t="shared" si="2"/>
        <v>80301130500000000000</v>
      </c>
      <c r="L85" s="107" t="s">
        <v>146</v>
      </c>
    </row>
    <row r="86" spans="1:12" ht="22.5" x14ac:dyDescent="0.2">
      <c r="A86" s="100" t="s">
        <v>150</v>
      </c>
      <c r="B86" s="101" t="s">
        <v>7</v>
      </c>
      <c r="C86" s="102" t="s">
        <v>97</v>
      </c>
      <c r="D86" s="125" t="s">
        <v>142</v>
      </c>
      <c r="E86" s="148" t="s">
        <v>148</v>
      </c>
      <c r="F86" s="154"/>
      <c r="G86" s="130" t="s">
        <v>121</v>
      </c>
      <c r="H86" s="97">
        <v>240000</v>
      </c>
      <c r="I86" s="103">
        <v>12000</v>
      </c>
      <c r="J86" s="104">
        <v>228000</v>
      </c>
      <c r="K86" s="119" t="str">
        <f t="shared" si="2"/>
        <v>80301130500028330000</v>
      </c>
      <c r="L86" s="107" t="s">
        <v>149</v>
      </c>
    </row>
    <row r="87" spans="1:12" ht="56.25" x14ac:dyDescent="0.2">
      <c r="A87" s="100" t="s">
        <v>153</v>
      </c>
      <c r="B87" s="101" t="s">
        <v>7</v>
      </c>
      <c r="C87" s="102" t="s">
        <v>97</v>
      </c>
      <c r="D87" s="125" t="s">
        <v>142</v>
      </c>
      <c r="E87" s="148" t="s">
        <v>148</v>
      </c>
      <c r="F87" s="154"/>
      <c r="G87" s="130" t="s">
        <v>151</v>
      </c>
      <c r="H87" s="97">
        <v>240000</v>
      </c>
      <c r="I87" s="103">
        <v>12000</v>
      </c>
      <c r="J87" s="104">
        <v>228000</v>
      </c>
      <c r="K87" s="119" t="str">
        <f t="shared" si="2"/>
        <v>80301130500028330100</v>
      </c>
      <c r="L87" s="107" t="s">
        <v>152</v>
      </c>
    </row>
    <row r="88" spans="1:12" ht="22.5" x14ac:dyDescent="0.2">
      <c r="A88" s="100" t="s">
        <v>156</v>
      </c>
      <c r="B88" s="101" t="s">
        <v>7</v>
      </c>
      <c r="C88" s="102" t="s">
        <v>97</v>
      </c>
      <c r="D88" s="125" t="s">
        <v>142</v>
      </c>
      <c r="E88" s="148" t="s">
        <v>148</v>
      </c>
      <c r="F88" s="154"/>
      <c r="G88" s="130" t="s">
        <v>154</v>
      </c>
      <c r="H88" s="97">
        <v>240000</v>
      </c>
      <c r="I88" s="103">
        <v>12000</v>
      </c>
      <c r="J88" s="104">
        <v>228000</v>
      </c>
      <c r="K88" s="119" t="str">
        <f t="shared" si="2"/>
        <v>80301130500028330120</v>
      </c>
      <c r="L88" s="107" t="s">
        <v>155</v>
      </c>
    </row>
    <row r="89" spans="1:12" s="85" customFormat="1" ht="45" x14ac:dyDescent="0.2">
      <c r="A89" s="80" t="s">
        <v>158</v>
      </c>
      <c r="B89" s="79" t="s">
        <v>7</v>
      </c>
      <c r="C89" s="122" t="s">
        <v>97</v>
      </c>
      <c r="D89" s="126" t="s">
        <v>142</v>
      </c>
      <c r="E89" s="151" t="s">
        <v>148</v>
      </c>
      <c r="F89" s="155"/>
      <c r="G89" s="123" t="s">
        <v>157</v>
      </c>
      <c r="H89" s="81">
        <v>240000</v>
      </c>
      <c r="I89" s="82">
        <v>12000</v>
      </c>
      <c r="J89" s="83">
        <f>IF(IF(H89="",0,H89)=0,0,(IF(H89&gt;0,IF(I89&gt;H89,0,H89-I89),IF(I89&gt;H89,H89-I89,0))))</f>
        <v>228000</v>
      </c>
      <c r="K89" s="119" t="str">
        <f t="shared" si="2"/>
        <v>80301130500028330123</v>
      </c>
      <c r="L89" s="84" t="str">
        <f>C89 &amp; D89 &amp;E89 &amp; F89 &amp; G89</f>
        <v>80301130500028330123</v>
      </c>
    </row>
    <row r="90" spans="1:12" ht="22.5" x14ac:dyDescent="0.2">
      <c r="A90" s="100" t="s">
        <v>131</v>
      </c>
      <c r="B90" s="101" t="s">
        <v>7</v>
      </c>
      <c r="C90" s="102" t="s">
        <v>97</v>
      </c>
      <c r="D90" s="125" t="s">
        <v>142</v>
      </c>
      <c r="E90" s="148" t="s">
        <v>129</v>
      </c>
      <c r="F90" s="154"/>
      <c r="G90" s="130" t="s">
        <v>121</v>
      </c>
      <c r="H90" s="97">
        <v>18500</v>
      </c>
      <c r="I90" s="103">
        <v>9203</v>
      </c>
      <c r="J90" s="104">
        <v>9297</v>
      </c>
      <c r="K90" s="119" t="str">
        <f t="shared" si="2"/>
        <v>80301139900000000000</v>
      </c>
      <c r="L90" s="107" t="s">
        <v>159</v>
      </c>
    </row>
    <row r="91" spans="1:12" x14ac:dyDescent="0.2">
      <c r="A91" s="100" t="s">
        <v>134</v>
      </c>
      <c r="B91" s="101" t="s">
        <v>7</v>
      </c>
      <c r="C91" s="102" t="s">
        <v>97</v>
      </c>
      <c r="D91" s="125" t="s">
        <v>142</v>
      </c>
      <c r="E91" s="148" t="s">
        <v>132</v>
      </c>
      <c r="F91" s="154"/>
      <c r="G91" s="130" t="s">
        <v>121</v>
      </c>
      <c r="H91" s="97">
        <v>18500</v>
      </c>
      <c r="I91" s="103">
        <v>9203</v>
      </c>
      <c r="J91" s="104">
        <v>9297</v>
      </c>
      <c r="K91" s="119" t="str">
        <f t="shared" si="2"/>
        <v>80301139990000000000</v>
      </c>
      <c r="L91" s="107" t="s">
        <v>160</v>
      </c>
    </row>
    <row r="92" spans="1:12" ht="22.5" x14ac:dyDescent="0.2">
      <c r="A92" s="100" t="s">
        <v>163</v>
      </c>
      <c r="B92" s="101" t="s">
        <v>7</v>
      </c>
      <c r="C92" s="102" t="s">
        <v>97</v>
      </c>
      <c r="D92" s="125" t="s">
        <v>142</v>
      </c>
      <c r="E92" s="148" t="s">
        <v>161</v>
      </c>
      <c r="F92" s="154"/>
      <c r="G92" s="130" t="s">
        <v>121</v>
      </c>
      <c r="H92" s="97">
        <v>18500</v>
      </c>
      <c r="I92" s="103">
        <v>9203</v>
      </c>
      <c r="J92" s="104">
        <v>9297</v>
      </c>
      <c r="K92" s="119" t="str">
        <f t="shared" si="2"/>
        <v>80301139990028320000</v>
      </c>
      <c r="L92" s="107" t="s">
        <v>162</v>
      </c>
    </row>
    <row r="93" spans="1:12" x14ac:dyDescent="0.2">
      <c r="A93" s="100" t="s">
        <v>139</v>
      </c>
      <c r="B93" s="101" t="s">
        <v>7</v>
      </c>
      <c r="C93" s="102" t="s">
        <v>97</v>
      </c>
      <c r="D93" s="125" t="s">
        <v>142</v>
      </c>
      <c r="E93" s="148" t="s">
        <v>161</v>
      </c>
      <c r="F93" s="154"/>
      <c r="G93" s="130" t="s">
        <v>137</v>
      </c>
      <c r="H93" s="97">
        <v>18500</v>
      </c>
      <c r="I93" s="103">
        <v>9203</v>
      </c>
      <c r="J93" s="104">
        <v>9297</v>
      </c>
      <c r="K93" s="119" t="str">
        <f t="shared" si="2"/>
        <v>80301139990028320800</v>
      </c>
      <c r="L93" s="107" t="s">
        <v>164</v>
      </c>
    </row>
    <row r="94" spans="1:12" x14ac:dyDescent="0.2">
      <c r="A94" s="100" t="s">
        <v>167</v>
      </c>
      <c r="B94" s="101" t="s">
        <v>7</v>
      </c>
      <c r="C94" s="102" t="s">
        <v>97</v>
      </c>
      <c r="D94" s="125" t="s">
        <v>142</v>
      </c>
      <c r="E94" s="148" t="s">
        <v>161</v>
      </c>
      <c r="F94" s="154"/>
      <c r="G94" s="130" t="s">
        <v>165</v>
      </c>
      <c r="H94" s="97">
        <v>18500</v>
      </c>
      <c r="I94" s="103">
        <v>9203</v>
      </c>
      <c r="J94" s="104">
        <v>9297</v>
      </c>
      <c r="K94" s="119" t="str">
        <f t="shared" si="2"/>
        <v>80301139990028320850</v>
      </c>
      <c r="L94" s="107" t="s">
        <v>166</v>
      </c>
    </row>
    <row r="95" spans="1:12" s="85" customFormat="1" x14ac:dyDescent="0.2">
      <c r="A95" s="80" t="s">
        <v>169</v>
      </c>
      <c r="B95" s="79" t="s">
        <v>7</v>
      </c>
      <c r="C95" s="122" t="s">
        <v>97</v>
      </c>
      <c r="D95" s="126" t="s">
        <v>142</v>
      </c>
      <c r="E95" s="151" t="s">
        <v>161</v>
      </c>
      <c r="F95" s="155"/>
      <c r="G95" s="123" t="s">
        <v>168</v>
      </c>
      <c r="H95" s="81">
        <v>18500</v>
      </c>
      <c r="I95" s="82">
        <v>9203</v>
      </c>
      <c r="J95" s="83">
        <f>IF(IF(H95="",0,H95)=0,0,(IF(H95&gt;0,IF(I95&gt;H95,0,H95-I95),IF(I95&gt;H95,H95-I95,0))))</f>
        <v>9297</v>
      </c>
      <c r="K95" s="119" t="str">
        <f t="shared" si="2"/>
        <v>80301139990028320853</v>
      </c>
      <c r="L95" s="84" t="str">
        <f>C95 &amp; D95 &amp;E95 &amp; F95 &amp; G95</f>
        <v>80301139990028320853</v>
      </c>
    </row>
    <row r="96" spans="1:12" ht="22.5" x14ac:dyDescent="0.2">
      <c r="A96" s="100" t="s">
        <v>172</v>
      </c>
      <c r="B96" s="101" t="s">
        <v>7</v>
      </c>
      <c r="C96" s="102" t="s">
        <v>97</v>
      </c>
      <c r="D96" s="125" t="s">
        <v>171</v>
      </c>
      <c r="E96" s="148" t="s">
        <v>123</v>
      </c>
      <c r="F96" s="154"/>
      <c r="G96" s="130" t="s">
        <v>121</v>
      </c>
      <c r="H96" s="97">
        <v>58300</v>
      </c>
      <c r="I96" s="103">
        <v>8800</v>
      </c>
      <c r="J96" s="104">
        <v>49500</v>
      </c>
      <c r="K96" s="119" t="str">
        <f t="shared" si="2"/>
        <v>80303000000000000000</v>
      </c>
      <c r="L96" s="107" t="s">
        <v>170</v>
      </c>
    </row>
    <row r="97" spans="1:12" ht="33.75" x14ac:dyDescent="0.2">
      <c r="A97" s="100" t="s">
        <v>174</v>
      </c>
      <c r="B97" s="101" t="s">
        <v>7</v>
      </c>
      <c r="C97" s="102" t="s">
        <v>97</v>
      </c>
      <c r="D97" s="125" t="s">
        <v>175</v>
      </c>
      <c r="E97" s="148" t="s">
        <v>123</v>
      </c>
      <c r="F97" s="154"/>
      <c r="G97" s="130" t="s">
        <v>121</v>
      </c>
      <c r="H97" s="97">
        <v>58300</v>
      </c>
      <c r="I97" s="103">
        <v>8800</v>
      </c>
      <c r="J97" s="104">
        <v>49500</v>
      </c>
      <c r="K97" s="119" t="str">
        <f t="shared" si="2"/>
        <v>80303100000000000000</v>
      </c>
      <c r="L97" s="107" t="s">
        <v>173</v>
      </c>
    </row>
    <row r="98" spans="1:12" ht="33.75" x14ac:dyDescent="0.2">
      <c r="A98" s="100" t="s">
        <v>178</v>
      </c>
      <c r="B98" s="101" t="s">
        <v>7</v>
      </c>
      <c r="C98" s="102" t="s">
        <v>97</v>
      </c>
      <c r="D98" s="125" t="s">
        <v>175</v>
      </c>
      <c r="E98" s="148" t="s">
        <v>176</v>
      </c>
      <c r="F98" s="154"/>
      <c r="G98" s="130" t="s">
        <v>121</v>
      </c>
      <c r="H98" s="97">
        <v>58300</v>
      </c>
      <c r="I98" s="103">
        <v>8800</v>
      </c>
      <c r="J98" s="104">
        <v>49500</v>
      </c>
      <c r="K98" s="119" t="str">
        <f t="shared" si="2"/>
        <v>80303100700000000000</v>
      </c>
      <c r="L98" s="107" t="s">
        <v>177</v>
      </c>
    </row>
    <row r="99" spans="1:12" x14ac:dyDescent="0.2">
      <c r="A99" s="100" t="s">
        <v>180</v>
      </c>
      <c r="B99" s="101" t="s">
        <v>7</v>
      </c>
      <c r="C99" s="102" t="s">
        <v>97</v>
      </c>
      <c r="D99" s="125" t="s">
        <v>175</v>
      </c>
      <c r="E99" s="148" t="s">
        <v>181</v>
      </c>
      <c r="F99" s="154"/>
      <c r="G99" s="130" t="s">
        <v>121</v>
      </c>
      <c r="H99" s="97">
        <v>58300</v>
      </c>
      <c r="I99" s="103">
        <v>8800</v>
      </c>
      <c r="J99" s="104">
        <v>49500</v>
      </c>
      <c r="K99" s="119" t="str">
        <f t="shared" si="2"/>
        <v>80303100700029160000</v>
      </c>
      <c r="L99" s="107" t="s">
        <v>179</v>
      </c>
    </row>
    <row r="100" spans="1:12" ht="22.5" x14ac:dyDescent="0.2">
      <c r="A100" s="100" t="s">
        <v>183</v>
      </c>
      <c r="B100" s="101" t="s">
        <v>7</v>
      </c>
      <c r="C100" s="102" t="s">
        <v>97</v>
      </c>
      <c r="D100" s="125" t="s">
        <v>175</v>
      </c>
      <c r="E100" s="148" t="s">
        <v>181</v>
      </c>
      <c r="F100" s="154"/>
      <c r="G100" s="130" t="s">
        <v>7</v>
      </c>
      <c r="H100" s="97">
        <v>58300</v>
      </c>
      <c r="I100" s="103">
        <v>8800</v>
      </c>
      <c r="J100" s="104">
        <v>49500</v>
      </c>
      <c r="K100" s="119" t="str">
        <f t="shared" si="2"/>
        <v>80303100700029160200</v>
      </c>
      <c r="L100" s="107" t="s">
        <v>182</v>
      </c>
    </row>
    <row r="101" spans="1:12" ht="22.5" x14ac:dyDescent="0.2">
      <c r="A101" s="100" t="s">
        <v>184</v>
      </c>
      <c r="B101" s="101" t="s">
        <v>7</v>
      </c>
      <c r="C101" s="102" t="s">
        <v>97</v>
      </c>
      <c r="D101" s="125" t="s">
        <v>175</v>
      </c>
      <c r="E101" s="148" t="s">
        <v>181</v>
      </c>
      <c r="F101" s="154"/>
      <c r="G101" s="130" t="s">
        <v>185</v>
      </c>
      <c r="H101" s="97">
        <v>58300</v>
      </c>
      <c r="I101" s="103">
        <v>8800</v>
      </c>
      <c r="J101" s="104">
        <v>49500</v>
      </c>
      <c r="K101" s="119" t="str">
        <f t="shared" si="2"/>
        <v>80303100700029160240</v>
      </c>
      <c r="L101" s="107" t="s">
        <v>186</v>
      </c>
    </row>
    <row r="102" spans="1:12" s="85" customFormat="1" x14ac:dyDescent="0.2">
      <c r="A102" s="80" t="s">
        <v>187</v>
      </c>
      <c r="B102" s="79" t="s">
        <v>7</v>
      </c>
      <c r="C102" s="122" t="s">
        <v>97</v>
      </c>
      <c r="D102" s="126" t="s">
        <v>175</v>
      </c>
      <c r="E102" s="151" t="s">
        <v>181</v>
      </c>
      <c r="F102" s="155"/>
      <c r="G102" s="123" t="s">
        <v>188</v>
      </c>
      <c r="H102" s="81">
        <v>58300</v>
      </c>
      <c r="I102" s="82">
        <v>8800</v>
      </c>
      <c r="J102" s="83">
        <f>IF(IF(H102="",0,H102)=0,0,(IF(H102&gt;0,IF(I102&gt;H102,0,H102-I102),IF(I102&gt;H102,H102-I102,0))))</f>
        <v>49500</v>
      </c>
      <c r="K102" s="119" t="str">
        <f t="shared" si="2"/>
        <v>80303100700029160244</v>
      </c>
      <c r="L102" s="84" t="str">
        <f>C102 &amp; D102 &amp;E102 &amp; F102 &amp; G102</f>
        <v>80303100700029160244</v>
      </c>
    </row>
    <row r="103" spans="1:12" x14ac:dyDescent="0.2">
      <c r="A103" s="100" t="s">
        <v>189</v>
      </c>
      <c r="B103" s="101" t="s">
        <v>7</v>
      </c>
      <c r="C103" s="102" t="s">
        <v>97</v>
      </c>
      <c r="D103" s="125" t="s">
        <v>191</v>
      </c>
      <c r="E103" s="148" t="s">
        <v>123</v>
      </c>
      <c r="F103" s="154"/>
      <c r="G103" s="130" t="s">
        <v>121</v>
      </c>
      <c r="H103" s="97">
        <v>12876958.26</v>
      </c>
      <c r="I103" s="103">
        <v>1126099.23</v>
      </c>
      <c r="J103" s="104">
        <v>11750859.029999999</v>
      </c>
      <c r="K103" s="119" t="str">
        <f t="shared" si="2"/>
        <v>80304000000000000000</v>
      </c>
      <c r="L103" s="107" t="s">
        <v>190</v>
      </c>
    </row>
    <row r="104" spans="1:12" x14ac:dyDescent="0.2">
      <c r="A104" s="100" t="s">
        <v>192</v>
      </c>
      <c r="B104" s="101" t="s">
        <v>7</v>
      </c>
      <c r="C104" s="102" t="s">
        <v>97</v>
      </c>
      <c r="D104" s="125" t="s">
        <v>193</v>
      </c>
      <c r="E104" s="148" t="s">
        <v>123</v>
      </c>
      <c r="F104" s="154"/>
      <c r="G104" s="130" t="s">
        <v>121</v>
      </c>
      <c r="H104" s="97">
        <v>12876958.26</v>
      </c>
      <c r="I104" s="103">
        <v>1126099.23</v>
      </c>
      <c r="J104" s="104">
        <v>11750859.029999999</v>
      </c>
      <c r="K104" s="119" t="str">
        <f t="shared" si="2"/>
        <v>80304090000000000000</v>
      </c>
      <c r="L104" s="107" t="s">
        <v>194</v>
      </c>
    </row>
    <row r="105" spans="1:12" ht="33.75" x14ac:dyDescent="0.2">
      <c r="A105" s="100" t="s">
        <v>195</v>
      </c>
      <c r="B105" s="101" t="s">
        <v>7</v>
      </c>
      <c r="C105" s="102" t="s">
        <v>97</v>
      </c>
      <c r="D105" s="125" t="s">
        <v>193</v>
      </c>
      <c r="E105" s="148" t="s">
        <v>196</v>
      </c>
      <c r="F105" s="154"/>
      <c r="G105" s="130" t="s">
        <v>121</v>
      </c>
      <c r="H105" s="97">
        <v>12876958.26</v>
      </c>
      <c r="I105" s="103">
        <v>1126099.23</v>
      </c>
      <c r="J105" s="104">
        <v>11750859.029999999</v>
      </c>
      <c r="K105" s="119" t="str">
        <f t="shared" si="2"/>
        <v>80304090300000000000</v>
      </c>
      <c r="L105" s="107" t="s">
        <v>197</v>
      </c>
    </row>
    <row r="106" spans="1:12" ht="22.5" x14ac:dyDescent="0.2">
      <c r="A106" s="100" t="s">
        <v>198</v>
      </c>
      <c r="B106" s="101" t="s">
        <v>7</v>
      </c>
      <c r="C106" s="102" t="s">
        <v>97</v>
      </c>
      <c r="D106" s="125" t="s">
        <v>193</v>
      </c>
      <c r="E106" s="148" t="s">
        <v>199</v>
      </c>
      <c r="F106" s="154"/>
      <c r="G106" s="130" t="s">
        <v>121</v>
      </c>
      <c r="H106" s="97">
        <v>240000</v>
      </c>
      <c r="I106" s="103">
        <v>115166.09</v>
      </c>
      <c r="J106" s="104">
        <v>124833.91</v>
      </c>
      <c r="K106" s="119" t="str">
        <f t="shared" si="2"/>
        <v>80304090300029010000</v>
      </c>
      <c r="L106" s="107" t="s">
        <v>200</v>
      </c>
    </row>
    <row r="107" spans="1:12" ht="22.5" x14ac:dyDescent="0.2">
      <c r="A107" s="100" t="s">
        <v>183</v>
      </c>
      <c r="B107" s="101" t="s">
        <v>7</v>
      </c>
      <c r="C107" s="102" t="s">
        <v>97</v>
      </c>
      <c r="D107" s="125" t="s">
        <v>193</v>
      </c>
      <c r="E107" s="148" t="s">
        <v>199</v>
      </c>
      <c r="F107" s="154"/>
      <c r="G107" s="130" t="s">
        <v>7</v>
      </c>
      <c r="H107" s="97">
        <v>240000</v>
      </c>
      <c r="I107" s="103">
        <v>115166.09</v>
      </c>
      <c r="J107" s="104">
        <v>124833.91</v>
      </c>
      <c r="K107" s="119" t="str">
        <f t="shared" si="2"/>
        <v>80304090300029010200</v>
      </c>
      <c r="L107" s="107" t="s">
        <v>201</v>
      </c>
    </row>
    <row r="108" spans="1:12" ht="22.5" x14ac:dyDescent="0.2">
      <c r="A108" s="100" t="s">
        <v>184</v>
      </c>
      <c r="B108" s="101" t="s">
        <v>7</v>
      </c>
      <c r="C108" s="102" t="s">
        <v>97</v>
      </c>
      <c r="D108" s="125" t="s">
        <v>193</v>
      </c>
      <c r="E108" s="148" t="s">
        <v>199</v>
      </c>
      <c r="F108" s="154"/>
      <c r="G108" s="130" t="s">
        <v>185</v>
      </c>
      <c r="H108" s="97">
        <v>240000</v>
      </c>
      <c r="I108" s="103">
        <v>115166.09</v>
      </c>
      <c r="J108" s="104">
        <v>124833.91</v>
      </c>
      <c r="K108" s="119" t="str">
        <f t="shared" ref="K108:K139" si="3">C108 &amp; D108 &amp;E108 &amp; F108 &amp; G108</f>
        <v>80304090300029010240</v>
      </c>
      <c r="L108" s="107" t="s">
        <v>202</v>
      </c>
    </row>
    <row r="109" spans="1:12" s="85" customFormat="1" x14ac:dyDescent="0.2">
      <c r="A109" s="80" t="s">
        <v>187</v>
      </c>
      <c r="B109" s="79" t="s">
        <v>7</v>
      </c>
      <c r="C109" s="122" t="s">
        <v>97</v>
      </c>
      <c r="D109" s="126" t="s">
        <v>193</v>
      </c>
      <c r="E109" s="151" t="s">
        <v>199</v>
      </c>
      <c r="F109" s="155"/>
      <c r="G109" s="123" t="s">
        <v>188</v>
      </c>
      <c r="H109" s="81">
        <v>240000</v>
      </c>
      <c r="I109" s="82">
        <v>115166.09</v>
      </c>
      <c r="J109" s="83">
        <f>IF(IF(H109="",0,H109)=0,0,(IF(H109&gt;0,IF(I109&gt;H109,0,H109-I109),IF(I109&gt;H109,H109-I109,0))))</f>
        <v>124833.91</v>
      </c>
      <c r="K109" s="119" t="str">
        <f t="shared" si="3"/>
        <v>80304090300029010244</v>
      </c>
      <c r="L109" s="84" t="str">
        <f>C109 &amp; D109 &amp;E109 &amp; F109 &amp; G109</f>
        <v>80304090300029010244</v>
      </c>
    </row>
    <row r="110" spans="1:12" ht="22.5" x14ac:dyDescent="0.2">
      <c r="A110" s="100" t="s">
        <v>203</v>
      </c>
      <c r="B110" s="101" t="s">
        <v>7</v>
      </c>
      <c r="C110" s="102" t="s">
        <v>97</v>
      </c>
      <c r="D110" s="125" t="s">
        <v>193</v>
      </c>
      <c r="E110" s="148" t="s">
        <v>205</v>
      </c>
      <c r="F110" s="154"/>
      <c r="G110" s="130" t="s">
        <v>121</v>
      </c>
      <c r="H110" s="97">
        <v>2028781.26</v>
      </c>
      <c r="I110" s="103">
        <v>937563.6</v>
      </c>
      <c r="J110" s="104">
        <v>1091217.6599999999</v>
      </c>
      <c r="K110" s="119" t="str">
        <f t="shared" si="3"/>
        <v>80304090300029030000</v>
      </c>
      <c r="L110" s="107" t="s">
        <v>204</v>
      </c>
    </row>
    <row r="111" spans="1:12" ht="22.5" x14ac:dyDescent="0.2">
      <c r="A111" s="100" t="s">
        <v>183</v>
      </c>
      <c r="B111" s="101" t="s">
        <v>7</v>
      </c>
      <c r="C111" s="102" t="s">
        <v>97</v>
      </c>
      <c r="D111" s="125" t="s">
        <v>193</v>
      </c>
      <c r="E111" s="148" t="s">
        <v>205</v>
      </c>
      <c r="F111" s="154"/>
      <c r="G111" s="130" t="s">
        <v>7</v>
      </c>
      <c r="H111" s="97">
        <v>2028781.26</v>
      </c>
      <c r="I111" s="103">
        <v>937563.6</v>
      </c>
      <c r="J111" s="104">
        <v>1091217.6599999999</v>
      </c>
      <c r="K111" s="119" t="str">
        <f t="shared" si="3"/>
        <v>80304090300029030200</v>
      </c>
      <c r="L111" s="107" t="s">
        <v>206</v>
      </c>
    </row>
    <row r="112" spans="1:12" ht="22.5" x14ac:dyDescent="0.2">
      <c r="A112" s="100" t="s">
        <v>184</v>
      </c>
      <c r="B112" s="101" t="s">
        <v>7</v>
      </c>
      <c r="C112" s="102" t="s">
        <v>97</v>
      </c>
      <c r="D112" s="125" t="s">
        <v>193</v>
      </c>
      <c r="E112" s="148" t="s">
        <v>205</v>
      </c>
      <c r="F112" s="154"/>
      <c r="G112" s="130" t="s">
        <v>185</v>
      </c>
      <c r="H112" s="97">
        <v>2028781.26</v>
      </c>
      <c r="I112" s="103">
        <v>937563.6</v>
      </c>
      <c r="J112" s="104">
        <v>1091217.6599999999</v>
      </c>
      <c r="K112" s="119" t="str">
        <f t="shared" si="3"/>
        <v>80304090300029030240</v>
      </c>
      <c r="L112" s="107" t="s">
        <v>207</v>
      </c>
    </row>
    <row r="113" spans="1:12" s="85" customFormat="1" x14ac:dyDescent="0.2">
      <c r="A113" s="80" t="s">
        <v>187</v>
      </c>
      <c r="B113" s="79" t="s">
        <v>7</v>
      </c>
      <c r="C113" s="122" t="s">
        <v>97</v>
      </c>
      <c r="D113" s="126" t="s">
        <v>193</v>
      </c>
      <c r="E113" s="151" t="s">
        <v>205</v>
      </c>
      <c r="F113" s="155"/>
      <c r="G113" s="123" t="s">
        <v>188</v>
      </c>
      <c r="H113" s="81">
        <v>2028781.26</v>
      </c>
      <c r="I113" s="82">
        <v>937563.6</v>
      </c>
      <c r="J113" s="83">
        <f>IF(IF(H113="",0,H113)=0,0,(IF(H113&gt;0,IF(I113&gt;H113,0,H113-I113),IF(I113&gt;H113,H113-I113,0))))</f>
        <v>1091217.6599999999</v>
      </c>
      <c r="K113" s="119" t="str">
        <f t="shared" si="3"/>
        <v>80304090300029030244</v>
      </c>
      <c r="L113" s="84" t="str">
        <f>C113 &amp; D113 &amp;E113 &amp; F113 &amp; G113</f>
        <v>80304090300029030244</v>
      </c>
    </row>
    <row r="114" spans="1:12" ht="33.75" x14ac:dyDescent="0.2">
      <c r="A114" s="100" t="s">
        <v>208</v>
      </c>
      <c r="B114" s="101" t="s">
        <v>7</v>
      </c>
      <c r="C114" s="102" t="s">
        <v>97</v>
      </c>
      <c r="D114" s="125" t="s">
        <v>193</v>
      </c>
      <c r="E114" s="148" t="s">
        <v>210</v>
      </c>
      <c r="F114" s="154"/>
      <c r="G114" s="130" t="s">
        <v>121</v>
      </c>
      <c r="H114" s="97">
        <v>50000</v>
      </c>
      <c r="I114" s="103">
        <v>0</v>
      </c>
      <c r="J114" s="104">
        <v>50000</v>
      </c>
      <c r="K114" s="119" t="str">
        <f t="shared" si="3"/>
        <v>80304090300029040000</v>
      </c>
      <c r="L114" s="107" t="s">
        <v>209</v>
      </c>
    </row>
    <row r="115" spans="1:12" ht="22.5" x14ac:dyDescent="0.2">
      <c r="A115" s="100" t="s">
        <v>183</v>
      </c>
      <c r="B115" s="101" t="s">
        <v>7</v>
      </c>
      <c r="C115" s="102" t="s">
        <v>97</v>
      </c>
      <c r="D115" s="125" t="s">
        <v>193</v>
      </c>
      <c r="E115" s="148" t="s">
        <v>210</v>
      </c>
      <c r="F115" s="154"/>
      <c r="G115" s="130" t="s">
        <v>7</v>
      </c>
      <c r="H115" s="97">
        <v>50000</v>
      </c>
      <c r="I115" s="103">
        <v>0</v>
      </c>
      <c r="J115" s="104">
        <v>50000</v>
      </c>
      <c r="K115" s="119" t="str">
        <f t="shared" si="3"/>
        <v>80304090300029040200</v>
      </c>
      <c r="L115" s="107" t="s">
        <v>211</v>
      </c>
    </row>
    <row r="116" spans="1:12" ht="22.5" x14ac:dyDescent="0.2">
      <c r="A116" s="100" t="s">
        <v>184</v>
      </c>
      <c r="B116" s="101" t="s">
        <v>7</v>
      </c>
      <c r="C116" s="102" t="s">
        <v>97</v>
      </c>
      <c r="D116" s="125" t="s">
        <v>193</v>
      </c>
      <c r="E116" s="148" t="s">
        <v>210</v>
      </c>
      <c r="F116" s="154"/>
      <c r="G116" s="130" t="s">
        <v>185</v>
      </c>
      <c r="H116" s="97">
        <v>50000</v>
      </c>
      <c r="I116" s="103">
        <v>0</v>
      </c>
      <c r="J116" s="104">
        <v>50000</v>
      </c>
      <c r="K116" s="119" t="str">
        <f t="shared" si="3"/>
        <v>80304090300029040240</v>
      </c>
      <c r="L116" s="107" t="s">
        <v>212</v>
      </c>
    </row>
    <row r="117" spans="1:12" s="85" customFormat="1" x14ac:dyDescent="0.2">
      <c r="A117" s="80" t="s">
        <v>187</v>
      </c>
      <c r="B117" s="79" t="s">
        <v>7</v>
      </c>
      <c r="C117" s="122" t="s">
        <v>97</v>
      </c>
      <c r="D117" s="126" t="s">
        <v>193</v>
      </c>
      <c r="E117" s="151" t="s">
        <v>210</v>
      </c>
      <c r="F117" s="155"/>
      <c r="G117" s="123" t="s">
        <v>188</v>
      </c>
      <c r="H117" s="81">
        <v>50000</v>
      </c>
      <c r="I117" s="82">
        <v>0</v>
      </c>
      <c r="J117" s="83">
        <f>IF(IF(H117="",0,H117)=0,0,(IF(H117&gt;0,IF(I117&gt;H117,0,H117-I117),IF(I117&gt;H117,H117-I117,0))))</f>
        <v>50000</v>
      </c>
      <c r="K117" s="119" t="str">
        <f t="shared" si="3"/>
        <v>80304090300029040244</v>
      </c>
      <c r="L117" s="84" t="str">
        <f>C117 &amp; D117 &amp;E117 &amp; F117 &amp; G117</f>
        <v>80304090300029040244</v>
      </c>
    </row>
    <row r="118" spans="1:12" x14ac:dyDescent="0.2">
      <c r="A118" s="100" t="s">
        <v>213</v>
      </c>
      <c r="B118" s="101" t="s">
        <v>7</v>
      </c>
      <c r="C118" s="102" t="s">
        <v>97</v>
      </c>
      <c r="D118" s="125" t="s">
        <v>193</v>
      </c>
      <c r="E118" s="148" t="s">
        <v>214</v>
      </c>
      <c r="F118" s="154"/>
      <c r="G118" s="130" t="s">
        <v>121</v>
      </c>
      <c r="H118" s="97">
        <v>50000</v>
      </c>
      <c r="I118" s="103">
        <v>0</v>
      </c>
      <c r="J118" s="104">
        <v>50000</v>
      </c>
      <c r="K118" s="119" t="str">
        <f t="shared" si="3"/>
        <v>80304090300029050000</v>
      </c>
      <c r="L118" s="107" t="s">
        <v>215</v>
      </c>
    </row>
    <row r="119" spans="1:12" ht="22.5" x14ac:dyDescent="0.2">
      <c r="A119" s="100" t="s">
        <v>183</v>
      </c>
      <c r="B119" s="101" t="s">
        <v>7</v>
      </c>
      <c r="C119" s="102" t="s">
        <v>97</v>
      </c>
      <c r="D119" s="125" t="s">
        <v>193</v>
      </c>
      <c r="E119" s="148" t="s">
        <v>214</v>
      </c>
      <c r="F119" s="154"/>
      <c r="G119" s="130" t="s">
        <v>7</v>
      </c>
      <c r="H119" s="97">
        <v>50000</v>
      </c>
      <c r="I119" s="103">
        <v>0</v>
      </c>
      <c r="J119" s="104">
        <v>50000</v>
      </c>
      <c r="K119" s="119" t="str">
        <f t="shared" si="3"/>
        <v>80304090300029050200</v>
      </c>
      <c r="L119" s="107" t="s">
        <v>216</v>
      </c>
    </row>
    <row r="120" spans="1:12" ht="22.5" x14ac:dyDescent="0.2">
      <c r="A120" s="100" t="s">
        <v>184</v>
      </c>
      <c r="B120" s="101" t="s">
        <v>7</v>
      </c>
      <c r="C120" s="102" t="s">
        <v>97</v>
      </c>
      <c r="D120" s="125" t="s">
        <v>193</v>
      </c>
      <c r="E120" s="148" t="s">
        <v>214</v>
      </c>
      <c r="F120" s="154"/>
      <c r="G120" s="130" t="s">
        <v>185</v>
      </c>
      <c r="H120" s="97">
        <v>50000</v>
      </c>
      <c r="I120" s="103">
        <v>0</v>
      </c>
      <c r="J120" s="104">
        <v>50000</v>
      </c>
      <c r="K120" s="119" t="str">
        <f t="shared" si="3"/>
        <v>80304090300029050240</v>
      </c>
      <c r="L120" s="107" t="s">
        <v>217</v>
      </c>
    </row>
    <row r="121" spans="1:12" s="85" customFormat="1" x14ac:dyDescent="0.2">
      <c r="A121" s="80" t="s">
        <v>187</v>
      </c>
      <c r="B121" s="79" t="s">
        <v>7</v>
      </c>
      <c r="C121" s="122" t="s">
        <v>97</v>
      </c>
      <c r="D121" s="126" t="s">
        <v>193</v>
      </c>
      <c r="E121" s="151" t="s">
        <v>214</v>
      </c>
      <c r="F121" s="155"/>
      <c r="G121" s="123" t="s">
        <v>188</v>
      </c>
      <c r="H121" s="81">
        <v>50000</v>
      </c>
      <c r="I121" s="82">
        <v>0</v>
      </c>
      <c r="J121" s="83">
        <f>IF(IF(H121="",0,H121)=0,0,(IF(H121&gt;0,IF(I121&gt;H121,0,H121-I121),IF(I121&gt;H121,H121-I121,0))))</f>
        <v>50000</v>
      </c>
      <c r="K121" s="119" t="str">
        <f t="shared" si="3"/>
        <v>80304090300029050244</v>
      </c>
      <c r="L121" s="84" t="str">
        <f>C121 &amp; D121 &amp;E121 &amp; F121 &amp; G121</f>
        <v>80304090300029050244</v>
      </c>
    </row>
    <row r="122" spans="1:12" ht="22.5" x14ac:dyDescent="0.2">
      <c r="A122" s="100" t="s">
        <v>218</v>
      </c>
      <c r="B122" s="101" t="s">
        <v>7</v>
      </c>
      <c r="C122" s="102" t="s">
        <v>97</v>
      </c>
      <c r="D122" s="125" t="s">
        <v>193</v>
      </c>
      <c r="E122" s="148" t="s">
        <v>219</v>
      </c>
      <c r="F122" s="154"/>
      <c r="G122" s="130" t="s">
        <v>121</v>
      </c>
      <c r="H122" s="97">
        <v>3733000</v>
      </c>
      <c r="I122" s="103">
        <v>69701.06</v>
      </c>
      <c r="J122" s="104">
        <v>3663298.94</v>
      </c>
      <c r="K122" s="119" t="str">
        <f t="shared" si="3"/>
        <v>80304090300071520000</v>
      </c>
      <c r="L122" s="107" t="s">
        <v>220</v>
      </c>
    </row>
    <row r="123" spans="1:12" ht="22.5" x14ac:dyDescent="0.2">
      <c r="A123" s="100" t="s">
        <v>183</v>
      </c>
      <c r="B123" s="101" t="s">
        <v>7</v>
      </c>
      <c r="C123" s="102" t="s">
        <v>97</v>
      </c>
      <c r="D123" s="125" t="s">
        <v>193</v>
      </c>
      <c r="E123" s="148" t="s">
        <v>219</v>
      </c>
      <c r="F123" s="154"/>
      <c r="G123" s="130" t="s">
        <v>7</v>
      </c>
      <c r="H123" s="97">
        <v>3733000</v>
      </c>
      <c r="I123" s="103">
        <v>69701.06</v>
      </c>
      <c r="J123" s="104">
        <v>3663298.94</v>
      </c>
      <c r="K123" s="119" t="str">
        <f t="shared" si="3"/>
        <v>80304090300071520200</v>
      </c>
      <c r="L123" s="107" t="s">
        <v>221</v>
      </c>
    </row>
    <row r="124" spans="1:12" ht="22.5" x14ac:dyDescent="0.2">
      <c r="A124" s="100" t="s">
        <v>184</v>
      </c>
      <c r="B124" s="101" t="s">
        <v>7</v>
      </c>
      <c r="C124" s="102" t="s">
        <v>97</v>
      </c>
      <c r="D124" s="125" t="s">
        <v>193</v>
      </c>
      <c r="E124" s="148" t="s">
        <v>219</v>
      </c>
      <c r="F124" s="154"/>
      <c r="G124" s="130" t="s">
        <v>185</v>
      </c>
      <c r="H124" s="97">
        <v>3733000</v>
      </c>
      <c r="I124" s="103">
        <v>69701.06</v>
      </c>
      <c r="J124" s="104">
        <v>3663298.94</v>
      </c>
      <c r="K124" s="119" t="str">
        <f t="shared" si="3"/>
        <v>80304090300071520240</v>
      </c>
      <c r="L124" s="107" t="s">
        <v>222</v>
      </c>
    </row>
    <row r="125" spans="1:12" s="85" customFormat="1" x14ac:dyDescent="0.2">
      <c r="A125" s="80" t="s">
        <v>187</v>
      </c>
      <c r="B125" s="79" t="s">
        <v>7</v>
      </c>
      <c r="C125" s="122" t="s">
        <v>97</v>
      </c>
      <c r="D125" s="126" t="s">
        <v>193</v>
      </c>
      <c r="E125" s="151" t="s">
        <v>219</v>
      </c>
      <c r="F125" s="155"/>
      <c r="G125" s="123" t="s">
        <v>188</v>
      </c>
      <c r="H125" s="81">
        <v>3733000</v>
      </c>
      <c r="I125" s="82">
        <v>69701.06</v>
      </c>
      <c r="J125" s="83">
        <f>IF(IF(H125="",0,H125)=0,0,(IF(H125&gt;0,IF(I125&gt;H125,0,H125-I125),IF(I125&gt;H125,H125-I125,0))))</f>
        <v>3663298.94</v>
      </c>
      <c r="K125" s="119" t="str">
        <f t="shared" si="3"/>
        <v>80304090300071520244</v>
      </c>
      <c r="L125" s="84" t="str">
        <f>C125 &amp; D125 &amp;E125 &amp; F125 &amp; G125</f>
        <v>80304090300071520244</v>
      </c>
    </row>
    <row r="126" spans="1:12" ht="33.75" x14ac:dyDescent="0.2">
      <c r="A126" s="100" t="s">
        <v>223</v>
      </c>
      <c r="B126" s="101" t="s">
        <v>7</v>
      </c>
      <c r="C126" s="102" t="s">
        <v>97</v>
      </c>
      <c r="D126" s="125" t="s">
        <v>193</v>
      </c>
      <c r="E126" s="148" t="s">
        <v>224</v>
      </c>
      <c r="F126" s="154"/>
      <c r="G126" s="130" t="s">
        <v>121</v>
      </c>
      <c r="H126" s="97">
        <v>6500000</v>
      </c>
      <c r="I126" s="103">
        <v>0</v>
      </c>
      <c r="J126" s="104">
        <v>6500000</v>
      </c>
      <c r="K126" s="119" t="str">
        <f t="shared" si="3"/>
        <v>80304090300071540000</v>
      </c>
      <c r="L126" s="107" t="s">
        <v>225</v>
      </c>
    </row>
    <row r="127" spans="1:12" ht="22.5" x14ac:dyDescent="0.2">
      <c r="A127" s="100" t="s">
        <v>183</v>
      </c>
      <c r="B127" s="101" t="s">
        <v>7</v>
      </c>
      <c r="C127" s="102" t="s">
        <v>97</v>
      </c>
      <c r="D127" s="125" t="s">
        <v>193</v>
      </c>
      <c r="E127" s="148" t="s">
        <v>224</v>
      </c>
      <c r="F127" s="154"/>
      <c r="G127" s="130" t="s">
        <v>7</v>
      </c>
      <c r="H127" s="97">
        <v>6500000</v>
      </c>
      <c r="I127" s="103">
        <v>0</v>
      </c>
      <c r="J127" s="104">
        <v>6500000</v>
      </c>
      <c r="K127" s="119" t="str">
        <f t="shared" si="3"/>
        <v>80304090300071540200</v>
      </c>
      <c r="L127" s="107" t="s">
        <v>226</v>
      </c>
    </row>
    <row r="128" spans="1:12" ht="22.5" x14ac:dyDescent="0.2">
      <c r="A128" s="100" t="s">
        <v>184</v>
      </c>
      <c r="B128" s="101" t="s">
        <v>7</v>
      </c>
      <c r="C128" s="102" t="s">
        <v>97</v>
      </c>
      <c r="D128" s="125" t="s">
        <v>193</v>
      </c>
      <c r="E128" s="148" t="s">
        <v>224</v>
      </c>
      <c r="F128" s="154"/>
      <c r="G128" s="130" t="s">
        <v>185</v>
      </c>
      <c r="H128" s="97">
        <v>6500000</v>
      </c>
      <c r="I128" s="103">
        <v>0</v>
      </c>
      <c r="J128" s="104">
        <v>6500000</v>
      </c>
      <c r="K128" s="119" t="str">
        <f t="shared" si="3"/>
        <v>80304090300071540240</v>
      </c>
      <c r="L128" s="107" t="s">
        <v>227</v>
      </c>
    </row>
    <row r="129" spans="1:12" s="85" customFormat="1" x14ac:dyDescent="0.2">
      <c r="A129" s="80" t="s">
        <v>187</v>
      </c>
      <c r="B129" s="79" t="s">
        <v>7</v>
      </c>
      <c r="C129" s="122" t="s">
        <v>97</v>
      </c>
      <c r="D129" s="126" t="s">
        <v>193</v>
      </c>
      <c r="E129" s="151" t="s">
        <v>224</v>
      </c>
      <c r="F129" s="155"/>
      <c r="G129" s="123" t="s">
        <v>188</v>
      </c>
      <c r="H129" s="81">
        <v>6500000</v>
      </c>
      <c r="I129" s="82">
        <v>0</v>
      </c>
      <c r="J129" s="83">
        <f>IF(IF(H129="",0,H129)=0,0,(IF(H129&gt;0,IF(I129&gt;H129,0,H129-I129),IF(I129&gt;H129,H129-I129,0))))</f>
        <v>6500000</v>
      </c>
      <c r="K129" s="119" t="str">
        <f t="shared" si="3"/>
        <v>80304090300071540244</v>
      </c>
      <c r="L129" s="84" t="str">
        <f>C129 &amp; D129 &amp;E129 &amp; F129 &amp; G129</f>
        <v>80304090300071540244</v>
      </c>
    </row>
    <row r="130" spans="1:12" ht="33.75" x14ac:dyDescent="0.2">
      <c r="A130" s="100" t="s">
        <v>228</v>
      </c>
      <c r="B130" s="101" t="s">
        <v>7</v>
      </c>
      <c r="C130" s="102" t="s">
        <v>97</v>
      </c>
      <c r="D130" s="125" t="s">
        <v>193</v>
      </c>
      <c r="E130" s="148" t="s">
        <v>229</v>
      </c>
      <c r="F130" s="154"/>
      <c r="G130" s="130" t="s">
        <v>121</v>
      </c>
      <c r="H130" s="97">
        <v>196475</v>
      </c>
      <c r="I130" s="103">
        <v>3668.48</v>
      </c>
      <c r="J130" s="104">
        <v>192806.52</v>
      </c>
      <c r="K130" s="119" t="str">
        <f t="shared" si="3"/>
        <v>803040903000S1520000</v>
      </c>
      <c r="L130" s="107" t="s">
        <v>230</v>
      </c>
    </row>
    <row r="131" spans="1:12" ht="22.5" x14ac:dyDescent="0.2">
      <c r="A131" s="100" t="s">
        <v>183</v>
      </c>
      <c r="B131" s="101" t="s">
        <v>7</v>
      </c>
      <c r="C131" s="102" t="s">
        <v>97</v>
      </c>
      <c r="D131" s="125" t="s">
        <v>193</v>
      </c>
      <c r="E131" s="148" t="s">
        <v>229</v>
      </c>
      <c r="F131" s="154"/>
      <c r="G131" s="130" t="s">
        <v>7</v>
      </c>
      <c r="H131" s="97">
        <v>196475</v>
      </c>
      <c r="I131" s="103">
        <v>3668.48</v>
      </c>
      <c r="J131" s="104">
        <v>192806.52</v>
      </c>
      <c r="K131" s="119" t="str">
        <f t="shared" si="3"/>
        <v>803040903000S1520200</v>
      </c>
      <c r="L131" s="107" t="s">
        <v>231</v>
      </c>
    </row>
    <row r="132" spans="1:12" ht="22.5" x14ac:dyDescent="0.2">
      <c r="A132" s="100" t="s">
        <v>184</v>
      </c>
      <c r="B132" s="101" t="s">
        <v>7</v>
      </c>
      <c r="C132" s="102" t="s">
        <v>97</v>
      </c>
      <c r="D132" s="125" t="s">
        <v>193</v>
      </c>
      <c r="E132" s="148" t="s">
        <v>229</v>
      </c>
      <c r="F132" s="154"/>
      <c r="G132" s="130" t="s">
        <v>185</v>
      </c>
      <c r="H132" s="97">
        <v>196475</v>
      </c>
      <c r="I132" s="103">
        <v>3668.48</v>
      </c>
      <c r="J132" s="104">
        <v>192806.52</v>
      </c>
      <c r="K132" s="119" t="str">
        <f t="shared" si="3"/>
        <v>803040903000S1520240</v>
      </c>
      <c r="L132" s="107" t="s">
        <v>232</v>
      </c>
    </row>
    <row r="133" spans="1:12" s="85" customFormat="1" x14ac:dyDescent="0.2">
      <c r="A133" s="80" t="s">
        <v>187</v>
      </c>
      <c r="B133" s="79" t="s">
        <v>7</v>
      </c>
      <c r="C133" s="122" t="s">
        <v>97</v>
      </c>
      <c r="D133" s="126" t="s">
        <v>193</v>
      </c>
      <c r="E133" s="151" t="s">
        <v>229</v>
      </c>
      <c r="F133" s="155"/>
      <c r="G133" s="123" t="s">
        <v>188</v>
      </c>
      <c r="H133" s="81">
        <v>196475</v>
      </c>
      <c r="I133" s="82">
        <v>3668.48</v>
      </c>
      <c r="J133" s="83">
        <f>IF(IF(H133="",0,H133)=0,0,(IF(H133&gt;0,IF(I133&gt;H133,0,H133-I133),IF(I133&gt;H133,H133-I133,0))))</f>
        <v>192806.52</v>
      </c>
      <c r="K133" s="119" t="str">
        <f t="shared" si="3"/>
        <v>803040903000S1520244</v>
      </c>
      <c r="L133" s="84" t="str">
        <f>C133 &amp; D133 &amp;E133 &amp; F133 &amp; G133</f>
        <v>803040903000S1520244</v>
      </c>
    </row>
    <row r="134" spans="1:12" ht="45" x14ac:dyDescent="0.2">
      <c r="A134" s="100" t="s">
        <v>233</v>
      </c>
      <c r="B134" s="101" t="s">
        <v>7</v>
      </c>
      <c r="C134" s="102" t="s">
        <v>97</v>
      </c>
      <c r="D134" s="125" t="s">
        <v>193</v>
      </c>
      <c r="E134" s="148" t="s">
        <v>234</v>
      </c>
      <c r="F134" s="154"/>
      <c r="G134" s="130" t="s">
        <v>121</v>
      </c>
      <c r="H134" s="97">
        <v>78702</v>
      </c>
      <c r="I134" s="103">
        <v>0</v>
      </c>
      <c r="J134" s="104">
        <v>78702</v>
      </c>
      <c r="K134" s="119" t="str">
        <f t="shared" si="3"/>
        <v>803040903000S1540000</v>
      </c>
      <c r="L134" s="107" t="s">
        <v>235</v>
      </c>
    </row>
    <row r="135" spans="1:12" ht="22.5" x14ac:dyDescent="0.2">
      <c r="A135" s="100" t="s">
        <v>183</v>
      </c>
      <c r="B135" s="101" t="s">
        <v>7</v>
      </c>
      <c r="C135" s="102" t="s">
        <v>97</v>
      </c>
      <c r="D135" s="125" t="s">
        <v>193</v>
      </c>
      <c r="E135" s="148" t="s">
        <v>234</v>
      </c>
      <c r="F135" s="154"/>
      <c r="G135" s="130" t="s">
        <v>7</v>
      </c>
      <c r="H135" s="97">
        <v>78702</v>
      </c>
      <c r="I135" s="103">
        <v>0</v>
      </c>
      <c r="J135" s="104">
        <v>78702</v>
      </c>
      <c r="K135" s="119" t="str">
        <f t="shared" si="3"/>
        <v>803040903000S1540200</v>
      </c>
      <c r="L135" s="107" t="s">
        <v>236</v>
      </c>
    </row>
    <row r="136" spans="1:12" ht="22.5" x14ac:dyDescent="0.2">
      <c r="A136" s="100" t="s">
        <v>184</v>
      </c>
      <c r="B136" s="101" t="s">
        <v>7</v>
      </c>
      <c r="C136" s="102" t="s">
        <v>97</v>
      </c>
      <c r="D136" s="125" t="s">
        <v>193</v>
      </c>
      <c r="E136" s="148" t="s">
        <v>234</v>
      </c>
      <c r="F136" s="154"/>
      <c r="G136" s="130" t="s">
        <v>185</v>
      </c>
      <c r="H136" s="97">
        <v>78702</v>
      </c>
      <c r="I136" s="103">
        <v>0</v>
      </c>
      <c r="J136" s="104">
        <v>78702</v>
      </c>
      <c r="K136" s="119" t="str">
        <f t="shared" si="3"/>
        <v>803040903000S1540240</v>
      </c>
      <c r="L136" s="107" t="s">
        <v>237</v>
      </c>
    </row>
    <row r="137" spans="1:12" s="85" customFormat="1" x14ac:dyDescent="0.2">
      <c r="A137" s="80" t="s">
        <v>187</v>
      </c>
      <c r="B137" s="79" t="s">
        <v>7</v>
      </c>
      <c r="C137" s="122" t="s">
        <v>97</v>
      </c>
      <c r="D137" s="126" t="s">
        <v>193</v>
      </c>
      <c r="E137" s="151" t="s">
        <v>234</v>
      </c>
      <c r="F137" s="155"/>
      <c r="G137" s="123" t="s">
        <v>188</v>
      </c>
      <c r="H137" s="81">
        <v>78702</v>
      </c>
      <c r="I137" s="82">
        <v>0</v>
      </c>
      <c r="J137" s="83">
        <f>IF(IF(H137="",0,H137)=0,0,(IF(H137&gt;0,IF(I137&gt;H137,0,H137-I137),IF(I137&gt;H137,H137-I137,0))))</f>
        <v>78702</v>
      </c>
      <c r="K137" s="119" t="str">
        <f t="shared" si="3"/>
        <v>803040903000S1540244</v>
      </c>
      <c r="L137" s="84" t="str">
        <f>C137 &amp; D137 &amp;E137 &amp; F137 &amp; G137</f>
        <v>803040903000S1540244</v>
      </c>
    </row>
    <row r="138" spans="1:12" x14ac:dyDescent="0.2">
      <c r="A138" s="100" t="s">
        <v>238</v>
      </c>
      <c r="B138" s="101" t="s">
        <v>7</v>
      </c>
      <c r="C138" s="102" t="s">
        <v>97</v>
      </c>
      <c r="D138" s="125" t="s">
        <v>240</v>
      </c>
      <c r="E138" s="148" t="s">
        <v>123</v>
      </c>
      <c r="F138" s="154"/>
      <c r="G138" s="130" t="s">
        <v>121</v>
      </c>
      <c r="H138" s="97">
        <v>5890415</v>
      </c>
      <c r="I138" s="103">
        <v>2630762.58</v>
      </c>
      <c r="J138" s="104">
        <v>3259652.42</v>
      </c>
      <c r="K138" s="119" t="str">
        <f t="shared" si="3"/>
        <v>80305000000000000000</v>
      </c>
      <c r="L138" s="107" t="s">
        <v>239</v>
      </c>
    </row>
    <row r="139" spans="1:12" x14ac:dyDescent="0.2">
      <c r="A139" s="100" t="s">
        <v>241</v>
      </c>
      <c r="B139" s="101" t="s">
        <v>7</v>
      </c>
      <c r="C139" s="102" t="s">
        <v>97</v>
      </c>
      <c r="D139" s="125" t="s">
        <v>243</v>
      </c>
      <c r="E139" s="148" t="s">
        <v>123</v>
      </c>
      <c r="F139" s="154"/>
      <c r="G139" s="130" t="s">
        <v>121</v>
      </c>
      <c r="H139" s="97">
        <v>963200</v>
      </c>
      <c r="I139" s="103">
        <v>903475.27</v>
      </c>
      <c r="J139" s="104">
        <v>59724.73</v>
      </c>
      <c r="K139" s="119" t="str">
        <f t="shared" si="3"/>
        <v>80305020000000000000</v>
      </c>
      <c r="L139" s="107" t="s">
        <v>242</v>
      </c>
    </row>
    <row r="140" spans="1:12" ht="33.75" x14ac:dyDescent="0.2">
      <c r="A140" s="100" t="s">
        <v>244</v>
      </c>
      <c r="B140" s="101" t="s">
        <v>7</v>
      </c>
      <c r="C140" s="102" t="s">
        <v>97</v>
      </c>
      <c r="D140" s="125" t="s">
        <v>243</v>
      </c>
      <c r="E140" s="148" t="s">
        <v>245</v>
      </c>
      <c r="F140" s="154"/>
      <c r="G140" s="130" t="s">
        <v>121</v>
      </c>
      <c r="H140" s="97">
        <v>963200</v>
      </c>
      <c r="I140" s="103">
        <v>903475.27</v>
      </c>
      <c r="J140" s="104">
        <v>59724.73</v>
      </c>
      <c r="K140" s="119" t="str">
        <f t="shared" ref="K140:K171" si="4">C140 &amp; D140 &amp;E140 &amp; F140 &amp; G140</f>
        <v>80305020400000000000</v>
      </c>
      <c r="L140" s="107" t="s">
        <v>246</v>
      </c>
    </row>
    <row r="141" spans="1:12" x14ac:dyDescent="0.2">
      <c r="A141" s="100" t="s">
        <v>247</v>
      </c>
      <c r="B141" s="101" t="s">
        <v>7</v>
      </c>
      <c r="C141" s="102" t="s">
        <v>97</v>
      </c>
      <c r="D141" s="125" t="s">
        <v>243</v>
      </c>
      <c r="E141" s="148" t="s">
        <v>248</v>
      </c>
      <c r="F141" s="154"/>
      <c r="G141" s="130" t="s">
        <v>121</v>
      </c>
      <c r="H141" s="97">
        <v>963200</v>
      </c>
      <c r="I141" s="103">
        <v>903475.27</v>
      </c>
      <c r="J141" s="104">
        <v>59724.73</v>
      </c>
      <c r="K141" s="119" t="str">
        <f t="shared" si="4"/>
        <v>80305020400081010000</v>
      </c>
      <c r="L141" s="107" t="s">
        <v>249</v>
      </c>
    </row>
    <row r="142" spans="1:12" x14ac:dyDescent="0.2">
      <c r="A142" s="100" t="s">
        <v>139</v>
      </c>
      <c r="B142" s="101" t="s">
        <v>7</v>
      </c>
      <c r="C142" s="102" t="s">
        <v>97</v>
      </c>
      <c r="D142" s="125" t="s">
        <v>243</v>
      </c>
      <c r="E142" s="148" t="s">
        <v>248</v>
      </c>
      <c r="F142" s="154"/>
      <c r="G142" s="130" t="s">
        <v>137</v>
      </c>
      <c r="H142" s="97">
        <v>963200</v>
      </c>
      <c r="I142" s="103">
        <v>903475.27</v>
      </c>
      <c r="J142" s="104">
        <v>59724.73</v>
      </c>
      <c r="K142" s="119" t="str">
        <f t="shared" si="4"/>
        <v>80305020400081010800</v>
      </c>
      <c r="L142" s="107" t="s">
        <v>250</v>
      </c>
    </row>
    <row r="143" spans="1:12" ht="45" x14ac:dyDescent="0.2">
      <c r="A143" s="100" t="s">
        <v>251</v>
      </c>
      <c r="B143" s="101" t="s">
        <v>7</v>
      </c>
      <c r="C143" s="102" t="s">
        <v>97</v>
      </c>
      <c r="D143" s="125" t="s">
        <v>243</v>
      </c>
      <c r="E143" s="148" t="s">
        <v>248</v>
      </c>
      <c r="F143" s="154"/>
      <c r="G143" s="130" t="s">
        <v>252</v>
      </c>
      <c r="H143" s="97">
        <v>963200</v>
      </c>
      <c r="I143" s="103">
        <v>903475.27</v>
      </c>
      <c r="J143" s="104">
        <v>59724.73</v>
      </c>
      <c r="K143" s="119" t="str">
        <f t="shared" si="4"/>
        <v>80305020400081010810</v>
      </c>
      <c r="L143" s="107" t="s">
        <v>253</v>
      </c>
    </row>
    <row r="144" spans="1:12" s="85" customFormat="1" ht="45" x14ac:dyDescent="0.2">
      <c r="A144" s="80" t="s">
        <v>254</v>
      </c>
      <c r="B144" s="79" t="s">
        <v>7</v>
      </c>
      <c r="C144" s="122" t="s">
        <v>97</v>
      </c>
      <c r="D144" s="126" t="s">
        <v>243</v>
      </c>
      <c r="E144" s="151" t="s">
        <v>248</v>
      </c>
      <c r="F144" s="155"/>
      <c r="G144" s="123" t="s">
        <v>255</v>
      </c>
      <c r="H144" s="81">
        <v>963200</v>
      </c>
      <c r="I144" s="82">
        <v>903475.27</v>
      </c>
      <c r="J144" s="83">
        <f>IF(IF(H144="",0,H144)=0,0,(IF(H144&gt;0,IF(I144&gt;H144,0,H144-I144),IF(I144&gt;H144,H144-I144,0))))</f>
        <v>59724.73</v>
      </c>
      <c r="K144" s="119" t="str">
        <f t="shared" si="4"/>
        <v>80305020400081010811</v>
      </c>
      <c r="L144" s="84" t="str">
        <f>C144 &amp; D144 &amp;E144 &amp; F144 &amp; G144</f>
        <v>80305020400081010811</v>
      </c>
    </row>
    <row r="145" spans="1:12" x14ac:dyDescent="0.2">
      <c r="A145" s="100" t="s">
        <v>256</v>
      </c>
      <c r="B145" s="101" t="s">
        <v>7</v>
      </c>
      <c r="C145" s="102" t="s">
        <v>97</v>
      </c>
      <c r="D145" s="125" t="s">
        <v>257</v>
      </c>
      <c r="E145" s="148" t="s">
        <v>123</v>
      </c>
      <c r="F145" s="154"/>
      <c r="G145" s="130" t="s">
        <v>121</v>
      </c>
      <c r="H145" s="97">
        <v>4927215</v>
      </c>
      <c r="I145" s="103">
        <v>1727287.31</v>
      </c>
      <c r="J145" s="104">
        <v>3199927.69</v>
      </c>
      <c r="K145" s="119" t="str">
        <f t="shared" si="4"/>
        <v>80305030000000000000</v>
      </c>
      <c r="L145" s="107" t="s">
        <v>258</v>
      </c>
    </row>
    <row r="146" spans="1:12" ht="45" x14ac:dyDescent="0.2">
      <c r="A146" s="100" t="s">
        <v>259</v>
      </c>
      <c r="B146" s="101" t="s">
        <v>7</v>
      </c>
      <c r="C146" s="102" t="s">
        <v>97</v>
      </c>
      <c r="D146" s="125" t="s">
        <v>257</v>
      </c>
      <c r="E146" s="148" t="s">
        <v>260</v>
      </c>
      <c r="F146" s="154"/>
      <c r="G146" s="130" t="s">
        <v>121</v>
      </c>
      <c r="H146" s="97">
        <v>887644</v>
      </c>
      <c r="I146" s="103">
        <v>0</v>
      </c>
      <c r="J146" s="104">
        <v>887644</v>
      </c>
      <c r="K146" s="119" t="str">
        <f t="shared" si="4"/>
        <v>80305030100000000000</v>
      </c>
      <c r="L146" s="107" t="s">
        <v>261</v>
      </c>
    </row>
    <row r="147" spans="1:12" ht="33.75" x14ac:dyDescent="0.2">
      <c r="A147" s="100" t="s">
        <v>262</v>
      </c>
      <c r="B147" s="101" t="s">
        <v>7</v>
      </c>
      <c r="C147" s="102" t="s">
        <v>97</v>
      </c>
      <c r="D147" s="125" t="s">
        <v>257</v>
      </c>
      <c r="E147" s="148" t="s">
        <v>263</v>
      </c>
      <c r="F147" s="154"/>
      <c r="G147" s="130" t="s">
        <v>121</v>
      </c>
      <c r="H147" s="97">
        <v>887644</v>
      </c>
      <c r="I147" s="103">
        <v>0</v>
      </c>
      <c r="J147" s="104">
        <v>887644</v>
      </c>
      <c r="K147" s="119" t="str">
        <f t="shared" si="4"/>
        <v>8030503010F255552000</v>
      </c>
      <c r="L147" s="107" t="s">
        <v>264</v>
      </c>
    </row>
    <row r="148" spans="1:12" ht="22.5" x14ac:dyDescent="0.2">
      <c r="A148" s="100" t="s">
        <v>183</v>
      </c>
      <c r="B148" s="101" t="s">
        <v>7</v>
      </c>
      <c r="C148" s="102" t="s">
        <v>97</v>
      </c>
      <c r="D148" s="125" t="s">
        <v>257</v>
      </c>
      <c r="E148" s="148" t="s">
        <v>263</v>
      </c>
      <c r="F148" s="154"/>
      <c r="G148" s="130" t="s">
        <v>7</v>
      </c>
      <c r="H148" s="97">
        <v>887644</v>
      </c>
      <c r="I148" s="103">
        <v>0</v>
      </c>
      <c r="J148" s="104">
        <v>887644</v>
      </c>
      <c r="K148" s="119" t="str">
        <f t="shared" si="4"/>
        <v>8030503010F255552200</v>
      </c>
      <c r="L148" s="107" t="s">
        <v>265</v>
      </c>
    </row>
    <row r="149" spans="1:12" ht="22.5" x14ac:dyDescent="0.2">
      <c r="A149" s="100" t="s">
        <v>184</v>
      </c>
      <c r="B149" s="101" t="s">
        <v>7</v>
      </c>
      <c r="C149" s="102" t="s">
        <v>97</v>
      </c>
      <c r="D149" s="125" t="s">
        <v>257</v>
      </c>
      <c r="E149" s="148" t="s">
        <v>263</v>
      </c>
      <c r="F149" s="154"/>
      <c r="G149" s="130" t="s">
        <v>185</v>
      </c>
      <c r="H149" s="97">
        <v>887644</v>
      </c>
      <c r="I149" s="103">
        <v>0</v>
      </c>
      <c r="J149" s="104">
        <v>887644</v>
      </c>
      <c r="K149" s="119" t="str">
        <f t="shared" si="4"/>
        <v>8030503010F255552240</v>
      </c>
      <c r="L149" s="107" t="s">
        <v>266</v>
      </c>
    </row>
    <row r="150" spans="1:12" s="85" customFormat="1" x14ac:dyDescent="0.2">
      <c r="A150" s="80" t="s">
        <v>187</v>
      </c>
      <c r="B150" s="79" t="s">
        <v>7</v>
      </c>
      <c r="C150" s="122" t="s">
        <v>97</v>
      </c>
      <c r="D150" s="126" t="s">
        <v>257</v>
      </c>
      <c r="E150" s="151" t="s">
        <v>263</v>
      </c>
      <c r="F150" s="155"/>
      <c r="G150" s="123" t="s">
        <v>188</v>
      </c>
      <c r="H150" s="81">
        <v>887644</v>
      </c>
      <c r="I150" s="82">
        <v>0</v>
      </c>
      <c r="J150" s="83">
        <f>IF(IF(H150="",0,H150)=0,0,(IF(H150&gt;0,IF(I150&gt;H150,0,H150-I150),IF(I150&gt;H150,H150-I150,0))))</f>
        <v>887644</v>
      </c>
      <c r="K150" s="119" t="str">
        <f t="shared" si="4"/>
        <v>8030503010F255552244</v>
      </c>
      <c r="L150" s="84" t="str">
        <f>C150 &amp; D150 &amp;E150 &amp; F150 &amp; G150</f>
        <v>8030503010F255552244</v>
      </c>
    </row>
    <row r="151" spans="1:12" ht="33.75" x14ac:dyDescent="0.2">
      <c r="A151" s="100" t="s">
        <v>267</v>
      </c>
      <c r="B151" s="101" t="s">
        <v>7</v>
      </c>
      <c r="C151" s="102" t="s">
        <v>97</v>
      </c>
      <c r="D151" s="125" t="s">
        <v>257</v>
      </c>
      <c r="E151" s="148" t="s">
        <v>268</v>
      </c>
      <c r="F151" s="154"/>
      <c r="G151" s="130" t="s">
        <v>121</v>
      </c>
      <c r="H151" s="97">
        <v>875171</v>
      </c>
      <c r="I151" s="103">
        <v>183952.2</v>
      </c>
      <c r="J151" s="104">
        <v>691218.8</v>
      </c>
      <c r="K151" s="119" t="str">
        <f t="shared" si="4"/>
        <v>80305030200000000000</v>
      </c>
      <c r="L151" s="107" t="s">
        <v>269</v>
      </c>
    </row>
    <row r="152" spans="1:12" ht="22.5" x14ac:dyDescent="0.2">
      <c r="A152" s="100" t="s">
        <v>270</v>
      </c>
      <c r="B152" s="101" t="s">
        <v>7</v>
      </c>
      <c r="C152" s="102" t="s">
        <v>97</v>
      </c>
      <c r="D152" s="125" t="s">
        <v>257</v>
      </c>
      <c r="E152" s="148" t="s">
        <v>271</v>
      </c>
      <c r="F152" s="154"/>
      <c r="G152" s="130" t="s">
        <v>121</v>
      </c>
      <c r="H152" s="97">
        <v>96000</v>
      </c>
      <c r="I152" s="103">
        <v>0</v>
      </c>
      <c r="J152" s="104">
        <v>96000</v>
      </c>
      <c r="K152" s="119" t="str">
        <f t="shared" si="4"/>
        <v>80305030200029230000</v>
      </c>
      <c r="L152" s="107" t="s">
        <v>272</v>
      </c>
    </row>
    <row r="153" spans="1:12" ht="22.5" x14ac:dyDescent="0.2">
      <c r="A153" s="100" t="s">
        <v>183</v>
      </c>
      <c r="B153" s="101" t="s">
        <v>7</v>
      </c>
      <c r="C153" s="102" t="s">
        <v>97</v>
      </c>
      <c r="D153" s="125" t="s">
        <v>257</v>
      </c>
      <c r="E153" s="148" t="s">
        <v>271</v>
      </c>
      <c r="F153" s="154"/>
      <c r="G153" s="130" t="s">
        <v>7</v>
      </c>
      <c r="H153" s="97">
        <v>96000</v>
      </c>
      <c r="I153" s="103">
        <v>0</v>
      </c>
      <c r="J153" s="104">
        <v>96000</v>
      </c>
      <c r="K153" s="119" t="str">
        <f t="shared" si="4"/>
        <v>80305030200029230200</v>
      </c>
      <c r="L153" s="107" t="s">
        <v>273</v>
      </c>
    </row>
    <row r="154" spans="1:12" ht="22.5" x14ac:dyDescent="0.2">
      <c r="A154" s="100" t="s">
        <v>184</v>
      </c>
      <c r="B154" s="101" t="s">
        <v>7</v>
      </c>
      <c r="C154" s="102" t="s">
        <v>97</v>
      </c>
      <c r="D154" s="125" t="s">
        <v>257</v>
      </c>
      <c r="E154" s="148" t="s">
        <v>271</v>
      </c>
      <c r="F154" s="154"/>
      <c r="G154" s="130" t="s">
        <v>185</v>
      </c>
      <c r="H154" s="97">
        <v>96000</v>
      </c>
      <c r="I154" s="103">
        <v>0</v>
      </c>
      <c r="J154" s="104">
        <v>96000</v>
      </c>
      <c r="K154" s="119" t="str">
        <f t="shared" si="4"/>
        <v>80305030200029230240</v>
      </c>
      <c r="L154" s="107" t="s">
        <v>274</v>
      </c>
    </row>
    <row r="155" spans="1:12" s="85" customFormat="1" x14ac:dyDescent="0.2">
      <c r="A155" s="80" t="s">
        <v>187</v>
      </c>
      <c r="B155" s="79" t="s">
        <v>7</v>
      </c>
      <c r="C155" s="122" t="s">
        <v>97</v>
      </c>
      <c r="D155" s="126" t="s">
        <v>257</v>
      </c>
      <c r="E155" s="151" t="s">
        <v>271</v>
      </c>
      <c r="F155" s="155"/>
      <c r="G155" s="123" t="s">
        <v>188</v>
      </c>
      <c r="H155" s="81">
        <v>96000</v>
      </c>
      <c r="I155" s="82">
        <v>0</v>
      </c>
      <c r="J155" s="83">
        <f>IF(IF(H155="",0,H155)=0,0,(IF(H155&gt;0,IF(I155&gt;H155,0,H155-I155),IF(I155&gt;H155,H155-I155,0))))</f>
        <v>96000</v>
      </c>
      <c r="K155" s="119" t="str">
        <f t="shared" si="4"/>
        <v>80305030200029230244</v>
      </c>
      <c r="L155" s="84" t="str">
        <f>C155 &amp; D155 &amp;E155 &amp; F155 &amp; G155</f>
        <v>80305030200029230244</v>
      </c>
    </row>
    <row r="156" spans="1:12" ht="22.5" x14ac:dyDescent="0.2">
      <c r="A156" s="100" t="s">
        <v>275</v>
      </c>
      <c r="B156" s="101" t="s">
        <v>7</v>
      </c>
      <c r="C156" s="102" t="s">
        <v>97</v>
      </c>
      <c r="D156" s="125" t="s">
        <v>257</v>
      </c>
      <c r="E156" s="148" t="s">
        <v>276</v>
      </c>
      <c r="F156" s="154"/>
      <c r="G156" s="130" t="s">
        <v>121</v>
      </c>
      <c r="H156" s="97">
        <v>100000</v>
      </c>
      <c r="I156" s="103">
        <v>35061.81</v>
      </c>
      <c r="J156" s="104">
        <v>64938.19</v>
      </c>
      <c r="K156" s="119" t="str">
        <f t="shared" si="4"/>
        <v>80305030200029231000</v>
      </c>
      <c r="L156" s="107" t="s">
        <v>277</v>
      </c>
    </row>
    <row r="157" spans="1:12" ht="22.5" x14ac:dyDescent="0.2">
      <c r="A157" s="100" t="s">
        <v>183</v>
      </c>
      <c r="B157" s="101" t="s">
        <v>7</v>
      </c>
      <c r="C157" s="102" t="s">
        <v>97</v>
      </c>
      <c r="D157" s="125" t="s">
        <v>257</v>
      </c>
      <c r="E157" s="148" t="s">
        <v>276</v>
      </c>
      <c r="F157" s="154"/>
      <c r="G157" s="130" t="s">
        <v>7</v>
      </c>
      <c r="H157" s="97">
        <v>100000</v>
      </c>
      <c r="I157" s="103">
        <v>35061.81</v>
      </c>
      <c r="J157" s="104">
        <v>64938.19</v>
      </c>
      <c r="K157" s="119" t="str">
        <f t="shared" si="4"/>
        <v>80305030200029231200</v>
      </c>
      <c r="L157" s="107" t="s">
        <v>278</v>
      </c>
    </row>
    <row r="158" spans="1:12" ht="22.5" x14ac:dyDescent="0.2">
      <c r="A158" s="100" t="s">
        <v>184</v>
      </c>
      <c r="B158" s="101" t="s">
        <v>7</v>
      </c>
      <c r="C158" s="102" t="s">
        <v>97</v>
      </c>
      <c r="D158" s="125" t="s">
        <v>257</v>
      </c>
      <c r="E158" s="148" t="s">
        <v>276</v>
      </c>
      <c r="F158" s="154"/>
      <c r="G158" s="130" t="s">
        <v>185</v>
      </c>
      <c r="H158" s="97">
        <v>100000</v>
      </c>
      <c r="I158" s="103">
        <v>35061.81</v>
      </c>
      <c r="J158" s="104">
        <v>64938.19</v>
      </c>
      <c r="K158" s="119" t="str">
        <f t="shared" si="4"/>
        <v>80305030200029231240</v>
      </c>
      <c r="L158" s="107" t="s">
        <v>279</v>
      </c>
    </row>
    <row r="159" spans="1:12" s="85" customFormat="1" x14ac:dyDescent="0.2">
      <c r="A159" s="80" t="s">
        <v>187</v>
      </c>
      <c r="B159" s="79" t="s">
        <v>7</v>
      </c>
      <c r="C159" s="122" t="s">
        <v>97</v>
      </c>
      <c r="D159" s="126" t="s">
        <v>257</v>
      </c>
      <c r="E159" s="151" t="s">
        <v>276</v>
      </c>
      <c r="F159" s="155"/>
      <c r="G159" s="123" t="s">
        <v>188</v>
      </c>
      <c r="H159" s="81">
        <v>100000</v>
      </c>
      <c r="I159" s="82">
        <v>35061.81</v>
      </c>
      <c r="J159" s="83">
        <f>IF(IF(H159="",0,H159)=0,0,(IF(H159&gt;0,IF(I159&gt;H159,0,H159-I159),IF(I159&gt;H159,H159-I159,0))))</f>
        <v>64938.19</v>
      </c>
      <c r="K159" s="119" t="str">
        <f t="shared" si="4"/>
        <v>80305030200029231244</v>
      </c>
      <c r="L159" s="84" t="str">
        <f>C159 &amp; D159 &amp;E159 &amp; F159 &amp; G159</f>
        <v>80305030200029231244</v>
      </c>
    </row>
    <row r="160" spans="1:12" x14ac:dyDescent="0.2">
      <c r="A160" s="100" t="s">
        <v>280</v>
      </c>
      <c r="B160" s="101" t="s">
        <v>7</v>
      </c>
      <c r="C160" s="102" t="s">
        <v>97</v>
      </c>
      <c r="D160" s="125" t="s">
        <v>257</v>
      </c>
      <c r="E160" s="148" t="s">
        <v>281</v>
      </c>
      <c r="F160" s="154"/>
      <c r="G160" s="130" t="s">
        <v>121</v>
      </c>
      <c r="H160" s="97">
        <v>10000</v>
      </c>
      <c r="I160" s="103">
        <v>0</v>
      </c>
      <c r="J160" s="104">
        <v>10000</v>
      </c>
      <c r="K160" s="119" t="str">
        <f t="shared" si="4"/>
        <v>80305030200029232000</v>
      </c>
      <c r="L160" s="107" t="s">
        <v>282</v>
      </c>
    </row>
    <row r="161" spans="1:12" ht="22.5" x14ac:dyDescent="0.2">
      <c r="A161" s="100" t="s">
        <v>183</v>
      </c>
      <c r="B161" s="101" t="s">
        <v>7</v>
      </c>
      <c r="C161" s="102" t="s">
        <v>97</v>
      </c>
      <c r="D161" s="125" t="s">
        <v>257</v>
      </c>
      <c r="E161" s="148" t="s">
        <v>281</v>
      </c>
      <c r="F161" s="154"/>
      <c r="G161" s="130" t="s">
        <v>7</v>
      </c>
      <c r="H161" s="97">
        <v>10000</v>
      </c>
      <c r="I161" s="103">
        <v>0</v>
      </c>
      <c r="J161" s="104">
        <v>10000</v>
      </c>
      <c r="K161" s="119" t="str">
        <f t="shared" si="4"/>
        <v>80305030200029232200</v>
      </c>
      <c r="L161" s="107" t="s">
        <v>283</v>
      </c>
    </row>
    <row r="162" spans="1:12" ht="22.5" x14ac:dyDescent="0.2">
      <c r="A162" s="100" t="s">
        <v>184</v>
      </c>
      <c r="B162" s="101" t="s">
        <v>7</v>
      </c>
      <c r="C162" s="102" t="s">
        <v>97</v>
      </c>
      <c r="D162" s="125" t="s">
        <v>257</v>
      </c>
      <c r="E162" s="148" t="s">
        <v>281</v>
      </c>
      <c r="F162" s="154"/>
      <c r="G162" s="130" t="s">
        <v>185</v>
      </c>
      <c r="H162" s="97">
        <v>10000</v>
      </c>
      <c r="I162" s="103">
        <v>0</v>
      </c>
      <c r="J162" s="104">
        <v>10000</v>
      </c>
      <c r="K162" s="119" t="str">
        <f t="shared" si="4"/>
        <v>80305030200029232240</v>
      </c>
      <c r="L162" s="107" t="s">
        <v>284</v>
      </c>
    </row>
    <row r="163" spans="1:12" s="85" customFormat="1" x14ac:dyDescent="0.2">
      <c r="A163" s="80" t="s">
        <v>187</v>
      </c>
      <c r="B163" s="79" t="s">
        <v>7</v>
      </c>
      <c r="C163" s="122" t="s">
        <v>97</v>
      </c>
      <c r="D163" s="126" t="s">
        <v>257</v>
      </c>
      <c r="E163" s="151" t="s">
        <v>281</v>
      </c>
      <c r="F163" s="155"/>
      <c r="G163" s="123" t="s">
        <v>188</v>
      </c>
      <c r="H163" s="81">
        <v>10000</v>
      </c>
      <c r="I163" s="82">
        <v>0</v>
      </c>
      <c r="J163" s="83">
        <f>IF(IF(H163="",0,H163)=0,0,(IF(H163&gt;0,IF(I163&gt;H163,0,H163-I163),IF(I163&gt;H163,H163-I163,0))))</f>
        <v>10000</v>
      </c>
      <c r="K163" s="119" t="str">
        <f t="shared" si="4"/>
        <v>80305030200029232244</v>
      </c>
      <c r="L163" s="84" t="str">
        <f>C163 &amp; D163 &amp;E163 &amp; F163 &amp; G163</f>
        <v>80305030200029232244</v>
      </c>
    </row>
    <row r="164" spans="1:12" x14ac:dyDescent="0.2">
      <c r="A164" s="100" t="s">
        <v>285</v>
      </c>
      <c r="B164" s="101" t="s">
        <v>7</v>
      </c>
      <c r="C164" s="102" t="s">
        <v>97</v>
      </c>
      <c r="D164" s="125" t="s">
        <v>257</v>
      </c>
      <c r="E164" s="148" t="s">
        <v>286</v>
      </c>
      <c r="F164" s="154"/>
      <c r="G164" s="130" t="s">
        <v>121</v>
      </c>
      <c r="H164" s="97">
        <v>629171</v>
      </c>
      <c r="I164" s="103">
        <v>148890.39000000001</v>
      </c>
      <c r="J164" s="104">
        <v>480280.61</v>
      </c>
      <c r="K164" s="119" t="str">
        <f t="shared" si="4"/>
        <v>80305030200029233000</v>
      </c>
      <c r="L164" s="107" t="s">
        <v>287</v>
      </c>
    </row>
    <row r="165" spans="1:12" ht="22.5" x14ac:dyDescent="0.2">
      <c r="A165" s="100" t="s">
        <v>183</v>
      </c>
      <c r="B165" s="101" t="s">
        <v>7</v>
      </c>
      <c r="C165" s="102" t="s">
        <v>97</v>
      </c>
      <c r="D165" s="125" t="s">
        <v>257</v>
      </c>
      <c r="E165" s="148" t="s">
        <v>286</v>
      </c>
      <c r="F165" s="154"/>
      <c r="G165" s="130" t="s">
        <v>7</v>
      </c>
      <c r="H165" s="97">
        <v>629171</v>
      </c>
      <c r="I165" s="103">
        <v>148890.39000000001</v>
      </c>
      <c r="J165" s="104">
        <v>480280.61</v>
      </c>
      <c r="K165" s="119" t="str">
        <f t="shared" si="4"/>
        <v>80305030200029233200</v>
      </c>
      <c r="L165" s="107" t="s">
        <v>288</v>
      </c>
    </row>
    <row r="166" spans="1:12" ht="22.5" x14ac:dyDescent="0.2">
      <c r="A166" s="100" t="s">
        <v>184</v>
      </c>
      <c r="B166" s="101" t="s">
        <v>7</v>
      </c>
      <c r="C166" s="102" t="s">
        <v>97</v>
      </c>
      <c r="D166" s="125" t="s">
        <v>257</v>
      </c>
      <c r="E166" s="148" t="s">
        <v>286</v>
      </c>
      <c r="F166" s="154"/>
      <c r="G166" s="130" t="s">
        <v>185</v>
      </c>
      <c r="H166" s="97">
        <v>629171</v>
      </c>
      <c r="I166" s="103">
        <v>148890.39000000001</v>
      </c>
      <c r="J166" s="104">
        <v>480280.61</v>
      </c>
      <c r="K166" s="119" t="str">
        <f t="shared" si="4"/>
        <v>80305030200029233240</v>
      </c>
      <c r="L166" s="107" t="s">
        <v>289</v>
      </c>
    </row>
    <row r="167" spans="1:12" s="85" customFormat="1" x14ac:dyDescent="0.2">
      <c r="A167" s="80" t="s">
        <v>187</v>
      </c>
      <c r="B167" s="79" t="s">
        <v>7</v>
      </c>
      <c r="C167" s="122" t="s">
        <v>97</v>
      </c>
      <c r="D167" s="126" t="s">
        <v>257</v>
      </c>
      <c r="E167" s="151" t="s">
        <v>286</v>
      </c>
      <c r="F167" s="155"/>
      <c r="G167" s="123" t="s">
        <v>188</v>
      </c>
      <c r="H167" s="81">
        <v>629171</v>
      </c>
      <c r="I167" s="82">
        <v>148890.39000000001</v>
      </c>
      <c r="J167" s="83">
        <f>IF(IF(H167="",0,H167)=0,0,(IF(H167&gt;0,IF(I167&gt;H167,0,H167-I167),IF(I167&gt;H167,H167-I167,0))))</f>
        <v>480280.61</v>
      </c>
      <c r="K167" s="119" t="str">
        <f t="shared" si="4"/>
        <v>80305030200029233244</v>
      </c>
      <c r="L167" s="84" t="str">
        <f>C167 &amp; D167 &amp;E167 &amp; F167 &amp; G167</f>
        <v>80305030200029233244</v>
      </c>
    </row>
    <row r="168" spans="1:12" x14ac:dyDescent="0.2">
      <c r="A168" s="100" t="s">
        <v>292</v>
      </c>
      <c r="B168" s="101" t="s">
        <v>7</v>
      </c>
      <c r="C168" s="102" t="s">
        <v>97</v>
      </c>
      <c r="D168" s="125" t="s">
        <v>257</v>
      </c>
      <c r="E168" s="148" t="s">
        <v>291</v>
      </c>
      <c r="F168" s="154"/>
      <c r="G168" s="130" t="s">
        <v>121</v>
      </c>
      <c r="H168" s="97">
        <v>40000</v>
      </c>
      <c r="I168" s="103">
        <v>0</v>
      </c>
      <c r="J168" s="104">
        <v>40000</v>
      </c>
      <c r="K168" s="119" t="str">
        <f t="shared" si="4"/>
        <v>80305030200029234000</v>
      </c>
      <c r="L168" s="107" t="s">
        <v>290</v>
      </c>
    </row>
    <row r="169" spans="1:12" ht="22.5" x14ac:dyDescent="0.2">
      <c r="A169" s="100" t="s">
        <v>183</v>
      </c>
      <c r="B169" s="101" t="s">
        <v>7</v>
      </c>
      <c r="C169" s="102" t="s">
        <v>97</v>
      </c>
      <c r="D169" s="125" t="s">
        <v>257</v>
      </c>
      <c r="E169" s="148" t="s">
        <v>291</v>
      </c>
      <c r="F169" s="154"/>
      <c r="G169" s="130" t="s">
        <v>7</v>
      </c>
      <c r="H169" s="97">
        <v>40000</v>
      </c>
      <c r="I169" s="103">
        <v>0</v>
      </c>
      <c r="J169" s="104">
        <v>40000</v>
      </c>
      <c r="K169" s="119" t="str">
        <f t="shared" si="4"/>
        <v>80305030200029234200</v>
      </c>
      <c r="L169" s="107" t="s">
        <v>293</v>
      </c>
    </row>
    <row r="170" spans="1:12" ht="22.5" x14ac:dyDescent="0.2">
      <c r="A170" s="100" t="s">
        <v>184</v>
      </c>
      <c r="B170" s="101" t="s">
        <v>7</v>
      </c>
      <c r="C170" s="102" t="s">
        <v>97</v>
      </c>
      <c r="D170" s="125" t="s">
        <v>257</v>
      </c>
      <c r="E170" s="148" t="s">
        <v>291</v>
      </c>
      <c r="F170" s="154"/>
      <c r="G170" s="130" t="s">
        <v>185</v>
      </c>
      <c r="H170" s="97">
        <v>40000</v>
      </c>
      <c r="I170" s="103">
        <v>0</v>
      </c>
      <c r="J170" s="104">
        <v>40000</v>
      </c>
      <c r="K170" s="119" t="str">
        <f t="shared" si="4"/>
        <v>80305030200029234240</v>
      </c>
      <c r="L170" s="107" t="s">
        <v>294</v>
      </c>
    </row>
    <row r="171" spans="1:12" s="85" customFormat="1" x14ac:dyDescent="0.2">
      <c r="A171" s="80" t="s">
        <v>187</v>
      </c>
      <c r="B171" s="79" t="s">
        <v>7</v>
      </c>
      <c r="C171" s="122" t="s">
        <v>97</v>
      </c>
      <c r="D171" s="126" t="s">
        <v>257</v>
      </c>
      <c r="E171" s="151" t="s">
        <v>291</v>
      </c>
      <c r="F171" s="155"/>
      <c r="G171" s="123" t="s">
        <v>188</v>
      </c>
      <c r="H171" s="81">
        <v>40000</v>
      </c>
      <c r="I171" s="82">
        <v>0</v>
      </c>
      <c r="J171" s="83">
        <f>IF(IF(H171="",0,H171)=0,0,(IF(H171&gt;0,IF(I171&gt;H171,0,H171-I171),IF(I171&gt;H171,H171-I171,0))))</f>
        <v>40000</v>
      </c>
      <c r="K171" s="119" t="str">
        <f t="shared" si="4"/>
        <v>80305030200029234244</v>
      </c>
      <c r="L171" s="84" t="str">
        <f>C171 &amp; D171 &amp;E171 &amp; F171 &amp; G171</f>
        <v>80305030200029234244</v>
      </c>
    </row>
    <row r="172" spans="1:12" ht="33.75" x14ac:dyDescent="0.2">
      <c r="A172" s="100" t="s">
        <v>195</v>
      </c>
      <c r="B172" s="101" t="s">
        <v>7</v>
      </c>
      <c r="C172" s="102" t="s">
        <v>97</v>
      </c>
      <c r="D172" s="125" t="s">
        <v>257</v>
      </c>
      <c r="E172" s="148" t="s">
        <v>196</v>
      </c>
      <c r="F172" s="154"/>
      <c r="G172" s="130" t="s">
        <v>121</v>
      </c>
      <c r="H172" s="97">
        <v>2994400</v>
      </c>
      <c r="I172" s="103">
        <v>1543335.11</v>
      </c>
      <c r="J172" s="104">
        <v>1451064.89</v>
      </c>
      <c r="K172" s="119" t="str">
        <f t="shared" ref="K172:K203" si="5">C172 &amp; D172 &amp;E172 &amp; F172 &amp; G172</f>
        <v>80305030300000000000</v>
      </c>
      <c r="L172" s="107" t="s">
        <v>295</v>
      </c>
    </row>
    <row r="173" spans="1:12" x14ac:dyDescent="0.2">
      <c r="A173" s="100" t="s">
        <v>296</v>
      </c>
      <c r="B173" s="101" t="s">
        <v>7</v>
      </c>
      <c r="C173" s="102" t="s">
        <v>97</v>
      </c>
      <c r="D173" s="125" t="s">
        <v>257</v>
      </c>
      <c r="E173" s="148" t="s">
        <v>298</v>
      </c>
      <c r="F173" s="154"/>
      <c r="G173" s="130" t="s">
        <v>121</v>
      </c>
      <c r="H173" s="97">
        <v>284400</v>
      </c>
      <c r="I173" s="103">
        <v>44820</v>
      </c>
      <c r="J173" s="104">
        <v>239580</v>
      </c>
      <c r="K173" s="119" t="str">
        <f t="shared" si="5"/>
        <v>80305030300029211000</v>
      </c>
      <c r="L173" s="107" t="s">
        <v>297</v>
      </c>
    </row>
    <row r="174" spans="1:12" ht="22.5" x14ac:dyDescent="0.2">
      <c r="A174" s="100" t="s">
        <v>183</v>
      </c>
      <c r="B174" s="101" t="s">
        <v>7</v>
      </c>
      <c r="C174" s="102" t="s">
        <v>97</v>
      </c>
      <c r="D174" s="125" t="s">
        <v>257</v>
      </c>
      <c r="E174" s="148" t="s">
        <v>298</v>
      </c>
      <c r="F174" s="154"/>
      <c r="G174" s="130" t="s">
        <v>7</v>
      </c>
      <c r="H174" s="97">
        <v>284400</v>
      </c>
      <c r="I174" s="103">
        <v>44820</v>
      </c>
      <c r="J174" s="104">
        <v>239580</v>
      </c>
      <c r="K174" s="119" t="str">
        <f t="shared" si="5"/>
        <v>80305030300029211200</v>
      </c>
      <c r="L174" s="107" t="s">
        <v>299</v>
      </c>
    </row>
    <row r="175" spans="1:12" ht="22.5" x14ac:dyDescent="0.2">
      <c r="A175" s="100" t="s">
        <v>184</v>
      </c>
      <c r="B175" s="101" t="s">
        <v>7</v>
      </c>
      <c r="C175" s="102" t="s">
        <v>97</v>
      </c>
      <c r="D175" s="125" t="s">
        <v>257</v>
      </c>
      <c r="E175" s="148" t="s">
        <v>298</v>
      </c>
      <c r="F175" s="154"/>
      <c r="G175" s="130" t="s">
        <v>185</v>
      </c>
      <c r="H175" s="97">
        <v>284400</v>
      </c>
      <c r="I175" s="103">
        <v>44820</v>
      </c>
      <c r="J175" s="104">
        <v>239580</v>
      </c>
      <c r="K175" s="119" t="str">
        <f t="shared" si="5"/>
        <v>80305030300029211240</v>
      </c>
      <c r="L175" s="107" t="s">
        <v>300</v>
      </c>
    </row>
    <row r="176" spans="1:12" s="85" customFormat="1" x14ac:dyDescent="0.2">
      <c r="A176" s="80" t="s">
        <v>187</v>
      </c>
      <c r="B176" s="79" t="s">
        <v>7</v>
      </c>
      <c r="C176" s="122" t="s">
        <v>97</v>
      </c>
      <c r="D176" s="126" t="s">
        <v>257</v>
      </c>
      <c r="E176" s="151" t="s">
        <v>298</v>
      </c>
      <c r="F176" s="155"/>
      <c r="G176" s="123" t="s">
        <v>188</v>
      </c>
      <c r="H176" s="81">
        <v>284400</v>
      </c>
      <c r="I176" s="82">
        <v>44820</v>
      </c>
      <c r="J176" s="83">
        <f>IF(IF(H176="",0,H176)=0,0,(IF(H176&gt;0,IF(I176&gt;H176,0,H176-I176),IF(I176&gt;H176,H176-I176,0))))</f>
        <v>239580</v>
      </c>
      <c r="K176" s="119" t="str">
        <f t="shared" si="5"/>
        <v>80305030300029211244</v>
      </c>
      <c r="L176" s="84" t="str">
        <f>C176 &amp; D176 &amp;E176 &amp; F176 &amp; G176</f>
        <v>80305030300029211244</v>
      </c>
    </row>
    <row r="177" spans="1:12" ht="45" x14ac:dyDescent="0.2">
      <c r="A177" s="100" t="s">
        <v>301</v>
      </c>
      <c r="B177" s="101" t="s">
        <v>7</v>
      </c>
      <c r="C177" s="102" t="s">
        <v>97</v>
      </c>
      <c r="D177" s="125" t="s">
        <v>257</v>
      </c>
      <c r="E177" s="148" t="s">
        <v>303</v>
      </c>
      <c r="F177" s="154"/>
      <c r="G177" s="130" t="s">
        <v>121</v>
      </c>
      <c r="H177" s="97">
        <v>2710000</v>
      </c>
      <c r="I177" s="103">
        <v>1498515.11</v>
      </c>
      <c r="J177" s="104">
        <v>1211484.8899999999</v>
      </c>
      <c r="K177" s="119" t="str">
        <f t="shared" si="5"/>
        <v>80305030300029212000</v>
      </c>
      <c r="L177" s="107" t="s">
        <v>302</v>
      </c>
    </row>
    <row r="178" spans="1:12" ht="22.5" x14ac:dyDescent="0.2">
      <c r="A178" s="100" t="s">
        <v>183</v>
      </c>
      <c r="B178" s="101" t="s">
        <v>7</v>
      </c>
      <c r="C178" s="102" t="s">
        <v>97</v>
      </c>
      <c r="D178" s="125" t="s">
        <v>257</v>
      </c>
      <c r="E178" s="148" t="s">
        <v>303</v>
      </c>
      <c r="F178" s="154"/>
      <c r="G178" s="130" t="s">
        <v>7</v>
      </c>
      <c r="H178" s="97">
        <v>2710000</v>
      </c>
      <c r="I178" s="103">
        <v>1498515.11</v>
      </c>
      <c r="J178" s="104">
        <v>1211484.8899999999</v>
      </c>
      <c r="K178" s="119" t="str">
        <f t="shared" si="5"/>
        <v>80305030300029212200</v>
      </c>
      <c r="L178" s="107" t="s">
        <v>304</v>
      </c>
    </row>
    <row r="179" spans="1:12" ht="22.5" x14ac:dyDescent="0.2">
      <c r="A179" s="100" t="s">
        <v>184</v>
      </c>
      <c r="B179" s="101" t="s">
        <v>7</v>
      </c>
      <c r="C179" s="102" t="s">
        <v>97</v>
      </c>
      <c r="D179" s="125" t="s">
        <v>257</v>
      </c>
      <c r="E179" s="148" t="s">
        <v>303</v>
      </c>
      <c r="F179" s="154"/>
      <c r="G179" s="130" t="s">
        <v>185</v>
      </c>
      <c r="H179" s="97">
        <v>2710000</v>
      </c>
      <c r="I179" s="103">
        <v>1498515.11</v>
      </c>
      <c r="J179" s="104">
        <v>1211484.8899999999</v>
      </c>
      <c r="K179" s="119" t="str">
        <f t="shared" si="5"/>
        <v>80305030300029212240</v>
      </c>
      <c r="L179" s="107" t="s">
        <v>305</v>
      </c>
    </row>
    <row r="180" spans="1:12" s="85" customFormat="1" x14ac:dyDescent="0.2">
      <c r="A180" s="80" t="s">
        <v>187</v>
      </c>
      <c r="B180" s="79" t="s">
        <v>7</v>
      </c>
      <c r="C180" s="122" t="s">
        <v>97</v>
      </c>
      <c r="D180" s="126" t="s">
        <v>257</v>
      </c>
      <c r="E180" s="151" t="s">
        <v>303</v>
      </c>
      <c r="F180" s="155"/>
      <c r="G180" s="123" t="s">
        <v>188</v>
      </c>
      <c r="H180" s="81">
        <v>1910000</v>
      </c>
      <c r="I180" s="82">
        <v>1159813.3700000001</v>
      </c>
      <c r="J180" s="83">
        <f>IF(IF(H180="",0,H180)=0,0,(IF(H180&gt;0,IF(I180&gt;H180,0,H180-I180),IF(I180&gt;H180,H180-I180,0))))</f>
        <v>750186.63</v>
      </c>
      <c r="K180" s="119" t="str">
        <f t="shared" si="5"/>
        <v>80305030300029212244</v>
      </c>
      <c r="L180" s="84" t="str">
        <f>C180 &amp; D180 &amp;E180 &amp; F180 &amp; G180</f>
        <v>80305030300029212244</v>
      </c>
    </row>
    <row r="181" spans="1:12" s="85" customFormat="1" x14ac:dyDescent="0.2">
      <c r="A181" s="80" t="s">
        <v>306</v>
      </c>
      <c r="B181" s="79" t="s">
        <v>7</v>
      </c>
      <c r="C181" s="122" t="s">
        <v>97</v>
      </c>
      <c r="D181" s="126" t="s">
        <v>257</v>
      </c>
      <c r="E181" s="151" t="s">
        <v>303</v>
      </c>
      <c r="F181" s="155"/>
      <c r="G181" s="123" t="s">
        <v>307</v>
      </c>
      <c r="H181" s="81">
        <v>800000</v>
      </c>
      <c r="I181" s="82">
        <v>338701.74</v>
      </c>
      <c r="J181" s="83">
        <f>IF(IF(H181="",0,H181)=0,0,(IF(H181&gt;0,IF(I181&gt;H181,0,H181-I181),IF(I181&gt;H181,H181-I181,0))))</f>
        <v>461298.26</v>
      </c>
      <c r="K181" s="119" t="str">
        <f t="shared" si="5"/>
        <v>80305030300029212247</v>
      </c>
      <c r="L181" s="84" t="str">
        <f>C181 &amp; D181 &amp;E181 &amp; F181 &amp; G181</f>
        <v>80305030300029212247</v>
      </c>
    </row>
    <row r="182" spans="1:12" ht="22.5" x14ac:dyDescent="0.2">
      <c r="A182" s="100" t="s">
        <v>147</v>
      </c>
      <c r="B182" s="101" t="s">
        <v>7</v>
      </c>
      <c r="C182" s="102" t="s">
        <v>97</v>
      </c>
      <c r="D182" s="125" t="s">
        <v>257</v>
      </c>
      <c r="E182" s="148" t="s">
        <v>145</v>
      </c>
      <c r="F182" s="154"/>
      <c r="G182" s="130" t="s">
        <v>121</v>
      </c>
      <c r="H182" s="97">
        <v>170000</v>
      </c>
      <c r="I182" s="103">
        <v>0</v>
      </c>
      <c r="J182" s="104">
        <v>170000</v>
      </c>
      <c r="K182" s="119" t="str">
        <f t="shared" si="5"/>
        <v>80305030500000000000</v>
      </c>
      <c r="L182" s="107" t="s">
        <v>308</v>
      </c>
    </row>
    <row r="183" spans="1:12" x14ac:dyDescent="0.2">
      <c r="A183" s="100" t="s">
        <v>309</v>
      </c>
      <c r="B183" s="101" t="s">
        <v>7</v>
      </c>
      <c r="C183" s="102" t="s">
        <v>97</v>
      </c>
      <c r="D183" s="125" t="s">
        <v>257</v>
      </c>
      <c r="E183" s="148" t="s">
        <v>310</v>
      </c>
      <c r="F183" s="154"/>
      <c r="G183" s="130" t="s">
        <v>121</v>
      </c>
      <c r="H183" s="97">
        <v>20000</v>
      </c>
      <c r="I183" s="103">
        <v>0</v>
      </c>
      <c r="J183" s="104">
        <v>20000</v>
      </c>
      <c r="K183" s="119" t="str">
        <f t="shared" si="5"/>
        <v>803050305000S2090000</v>
      </c>
      <c r="L183" s="107" t="s">
        <v>311</v>
      </c>
    </row>
    <row r="184" spans="1:12" ht="22.5" x14ac:dyDescent="0.2">
      <c r="A184" s="100" t="s">
        <v>183</v>
      </c>
      <c r="B184" s="101" t="s">
        <v>7</v>
      </c>
      <c r="C184" s="102" t="s">
        <v>97</v>
      </c>
      <c r="D184" s="125" t="s">
        <v>257</v>
      </c>
      <c r="E184" s="148" t="s">
        <v>310</v>
      </c>
      <c r="F184" s="154"/>
      <c r="G184" s="130" t="s">
        <v>7</v>
      </c>
      <c r="H184" s="97">
        <v>20000</v>
      </c>
      <c r="I184" s="103">
        <v>0</v>
      </c>
      <c r="J184" s="104">
        <v>20000</v>
      </c>
      <c r="K184" s="119" t="str">
        <f t="shared" si="5"/>
        <v>803050305000S2090200</v>
      </c>
      <c r="L184" s="107" t="s">
        <v>312</v>
      </c>
    </row>
    <row r="185" spans="1:12" ht="22.5" x14ac:dyDescent="0.2">
      <c r="A185" s="100" t="s">
        <v>184</v>
      </c>
      <c r="B185" s="101" t="s">
        <v>7</v>
      </c>
      <c r="C185" s="102" t="s">
        <v>97</v>
      </c>
      <c r="D185" s="125" t="s">
        <v>257</v>
      </c>
      <c r="E185" s="148" t="s">
        <v>310</v>
      </c>
      <c r="F185" s="154"/>
      <c r="G185" s="130" t="s">
        <v>185</v>
      </c>
      <c r="H185" s="97">
        <v>20000</v>
      </c>
      <c r="I185" s="103">
        <v>0</v>
      </c>
      <c r="J185" s="104">
        <v>20000</v>
      </c>
      <c r="K185" s="119" t="str">
        <f t="shared" si="5"/>
        <v>803050305000S2090240</v>
      </c>
      <c r="L185" s="107" t="s">
        <v>313</v>
      </c>
    </row>
    <row r="186" spans="1:12" s="85" customFormat="1" x14ac:dyDescent="0.2">
      <c r="A186" s="80" t="s">
        <v>187</v>
      </c>
      <c r="B186" s="79" t="s">
        <v>7</v>
      </c>
      <c r="C186" s="122" t="s">
        <v>97</v>
      </c>
      <c r="D186" s="126" t="s">
        <v>257</v>
      </c>
      <c r="E186" s="151" t="s">
        <v>310</v>
      </c>
      <c r="F186" s="155"/>
      <c r="G186" s="123" t="s">
        <v>188</v>
      </c>
      <c r="H186" s="81">
        <v>20000</v>
      </c>
      <c r="I186" s="82">
        <v>0</v>
      </c>
      <c r="J186" s="83">
        <f>IF(IF(H186="",0,H186)=0,0,(IF(H186&gt;0,IF(I186&gt;H186,0,H186-I186),IF(I186&gt;H186,H186-I186,0))))</f>
        <v>20000</v>
      </c>
      <c r="K186" s="119" t="str">
        <f t="shared" si="5"/>
        <v>803050305000S2090244</v>
      </c>
      <c r="L186" s="84" t="str">
        <f>C186 &amp; D186 &amp;E186 &amp; F186 &amp; G186</f>
        <v>803050305000S2090244</v>
      </c>
    </row>
    <row r="187" spans="1:12" ht="22.5" x14ac:dyDescent="0.2">
      <c r="A187" s="100" t="s">
        <v>314</v>
      </c>
      <c r="B187" s="101" t="s">
        <v>7</v>
      </c>
      <c r="C187" s="102" t="s">
        <v>97</v>
      </c>
      <c r="D187" s="125" t="s">
        <v>257</v>
      </c>
      <c r="E187" s="148" t="s">
        <v>315</v>
      </c>
      <c r="F187" s="154"/>
      <c r="G187" s="130" t="s">
        <v>121</v>
      </c>
      <c r="H187" s="97">
        <v>150000</v>
      </c>
      <c r="I187" s="103">
        <v>0</v>
      </c>
      <c r="J187" s="104">
        <v>150000</v>
      </c>
      <c r="K187" s="119" t="str">
        <f t="shared" si="5"/>
        <v>803050305000S5260000</v>
      </c>
      <c r="L187" s="107" t="s">
        <v>316</v>
      </c>
    </row>
    <row r="188" spans="1:12" ht="22.5" x14ac:dyDescent="0.2">
      <c r="A188" s="100" t="s">
        <v>183</v>
      </c>
      <c r="B188" s="101" t="s">
        <v>7</v>
      </c>
      <c r="C188" s="102" t="s">
        <v>97</v>
      </c>
      <c r="D188" s="125" t="s">
        <v>257</v>
      </c>
      <c r="E188" s="148" t="s">
        <v>315</v>
      </c>
      <c r="F188" s="154"/>
      <c r="G188" s="130" t="s">
        <v>7</v>
      </c>
      <c r="H188" s="97">
        <v>150000</v>
      </c>
      <c r="I188" s="103">
        <v>0</v>
      </c>
      <c r="J188" s="104">
        <v>150000</v>
      </c>
      <c r="K188" s="119" t="str">
        <f t="shared" si="5"/>
        <v>803050305000S5260200</v>
      </c>
      <c r="L188" s="107" t="s">
        <v>317</v>
      </c>
    </row>
    <row r="189" spans="1:12" ht="22.5" x14ac:dyDescent="0.2">
      <c r="A189" s="100" t="s">
        <v>184</v>
      </c>
      <c r="B189" s="101" t="s">
        <v>7</v>
      </c>
      <c r="C189" s="102" t="s">
        <v>97</v>
      </c>
      <c r="D189" s="125" t="s">
        <v>257</v>
      </c>
      <c r="E189" s="148" t="s">
        <v>315</v>
      </c>
      <c r="F189" s="154"/>
      <c r="G189" s="130" t="s">
        <v>185</v>
      </c>
      <c r="H189" s="97">
        <v>150000</v>
      </c>
      <c r="I189" s="103">
        <v>0</v>
      </c>
      <c r="J189" s="104">
        <v>150000</v>
      </c>
      <c r="K189" s="119" t="str">
        <f t="shared" si="5"/>
        <v>803050305000S5260240</v>
      </c>
      <c r="L189" s="107" t="s">
        <v>318</v>
      </c>
    </row>
    <row r="190" spans="1:12" s="85" customFormat="1" x14ac:dyDescent="0.2">
      <c r="A190" s="80" t="s">
        <v>187</v>
      </c>
      <c r="B190" s="79" t="s">
        <v>7</v>
      </c>
      <c r="C190" s="122" t="s">
        <v>97</v>
      </c>
      <c r="D190" s="126" t="s">
        <v>257</v>
      </c>
      <c r="E190" s="151" t="s">
        <v>315</v>
      </c>
      <c r="F190" s="155"/>
      <c r="G190" s="123" t="s">
        <v>188</v>
      </c>
      <c r="H190" s="81">
        <v>150000</v>
      </c>
      <c r="I190" s="82">
        <v>0</v>
      </c>
      <c r="J190" s="83">
        <f>IF(IF(H190="",0,H190)=0,0,(IF(H190&gt;0,IF(I190&gt;H190,0,H190-I190),IF(I190&gt;H190,H190-I190,0))))</f>
        <v>150000</v>
      </c>
      <c r="K190" s="119" t="str">
        <f t="shared" si="5"/>
        <v>803050305000S5260244</v>
      </c>
      <c r="L190" s="84" t="str">
        <f>C190 &amp; D190 &amp;E190 &amp; F190 &amp; G190</f>
        <v>803050305000S5260244</v>
      </c>
    </row>
    <row r="191" spans="1:12" x14ac:dyDescent="0.2">
      <c r="A191" s="100" t="s">
        <v>319</v>
      </c>
      <c r="B191" s="101" t="s">
        <v>7</v>
      </c>
      <c r="C191" s="102" t="s">
        <v>97</v>
      </c>
      <c r="D191" s="125" t="s">
        <v>320</v>
      </c>
      <c r="E191" s="148" t="s">
        <v>123</v>
      </c>
      <c r="F191" s="154"/>
      <c r="G191" s="130" t="s">
        <v>121</v>
      </c>
      <c r="H191" s="97">
        <v>50000</v>
      </c>
      <c r="I191" s="103">
        <v>40104.550000000003</v>
      </c>
      <c r="J191" s="104">
        <v>9895.4500000000007</v>
      </c>
      <c r="K191" s="119" t="str">
        <f t="shared" si="5"/>
        <v>80308000000000000000</v>
      </c>
      <c r="L191" s="107" t="s">
        <v>321</v>
      </c>
    </row>
    <row r="192" spans="1:12" x14ac:dyDescent="0.2">
      <c r="A192" s="100" t="s">
        <v>322</v>
      </c>
      <c r="B192" s="101" t="s">
        <v>7</v>
      </c>
      <c r="C192" s="102" t="s">
        <v>97</v>
      </c>
      <c r="D192" s="125" t="s">
        <v>323</v>
      </c>
      <c r="E192" s="148" t="s">
        <v>123</v>
      </c>
      <c r="F192" s="154"/>
      <c r="G192" s="130" t="s">
        <v>121</v>
      </c>
      <c r="H192" s="97">
        <v>50000</v>
      </c>
      <c r="I192" s="103">
        <v>40104.550000000003</v>
      </c>
      <c r="J192" s="104">
        <v>9895.4500000000007</v>
      </c>
      <c r="K192" s="119" t="str">
        <f t="shared" si="5"/>
        <v>80308010000000000000</v>
      </c>
      <c r="L192" s="107" t="s">
        <v>324</v>
      </c>
    </row>
    <row r="193" spans="1:12" ht="33.75" x14ac:dyDescent="0.2">
      <c r="A193" s="100" t="s">
        <v>325</v>
      </c>
      <c r="B193" s="101" t="s">
        <v>7</v>
      </c>
      <c r="C193" s="102" t="s">
        <v>97</v>
      </c>
      <c r="D193" s="125" t="s">
        <v>323</v>
      </c>
      <c r="E193" s="148" t="s">
        <v>326</v>
      </c>
      <c r="F193" s="154"/>
      <c r="G193" s="130" t="s">
        <v>121</v>
      </c>
      <c r="H193" s="97">
        <v>50000</v>
      </c>
      <c r="I193" s="103">
        <v>40104.550000000003</v>
      </c>
      <c r="J193" s="104">
        <v>9895.4500000000007</v>
      </c>
      <c r="K193" s="119" t="str">
        <f t="shared" si="5"/>
        <v>80308010600000000000</v>
      </c>
      <c r="L193" s="107" t="s">
        <v>327</v>
      </c>
    </row>
    <row r="194" spans="1:12" x14ac:dyDescent="0.2">
      <c r="A194" s="100" t="s">
        <v>328</v>
      </c>
      <c r="B194" s="101" t="s">
        <v>7</v>
      </c>
      <c r="C194" s="102" t="s">
        <v>97</v>
      </c>
      <c r="D194" s="125" t="s">
        <v>323</v>
      </c>
      <c r="E194" s="148" t="s">
        <v>329</v>
      </c>
      <c r="F194" s="154"/>
      <c r="G194" s="130" t="s">
        <v>121</v>
      </c>
      <c r="H194" s="97">
        <v>50000</v>
      </c>
      <c r="I194" s="103">
        <v>40104.550000000003</v>
      </c>
      <c r="J194" s="104">
        <v>9895.4500000000007</v>
      </c>
      <c r="K194" s="119" t="str">
        <f t="shared" si="5"/>
        <v>80308010600029410000</v>
      </c>
      <c r="L194" s="107" t="s">
        <v>330</v>
      </c>
    </row>
    <row r="195" spans="1:12" ht="22.5" x14ac:dyDescent="0.2">
      <c r="A195" s="100" t="s">
        <v>183</v>
      </c>
      <c r="B195" s="101" t="s">
        <v>7</v>
      </c>
      <c r="C195" s="102" t="s">
        <v>97</v>
      </c>
      <c r="D195" s="125" t="s">
        <v>323</v>
      </c>
      <c r="E195" s="148" t="s">
        <v>329</v>
      </c>
      <c r="F195" s="154"/>
      <c r="G195" s="130" t="s">
        <v>7</v>
      </c>
      <c r="H195" s="97">
        <v>50000</v>
      </c>
      <c r="I195" s="103">
        <v>40104.550000000003</v>
      </c>
      <c r="J195" s="104">
        <v>9895.4500000000007</v>
      </c>
      <c r="K195" s="119" t="str">
        <f t="shared" si="5"/>
        <v>80308010600029410200</v>
      </c>
      <c r="L195" s="107" t="s">
        <v>331</v>
      </c>
    </row>
    <row r="196" spans="1:12" ht="22.5" x14ac:dyDescent="0.2">
      <c r="A196" s="100" t="s">
        <v>184</v>
      </c>
      <c r="B196" s="101" t="s">
        <v>7</v>
      </c>
      <c r="C196" s="102" t="s">
        <v>97</v>
      </c>
      <c r="D196" s="125" t="s">
        <v>323</v>
      </c>
      <c r="E196" s="148" t="s">
        <v>329</v>
      </c>
      <c r="F196" s="154"/>
      <c r="G196" s="130" t="s">
        <v>185</v>
      </c>
      <c r="H196" s="97">
        <v>50000</v>
      </c>
      <c r="I196" s="103">
        <v>40104.550000000003</v>
      </c>
      <c r="J196" s="104">
        <v>9895.4500000000007</v>
      </c>
      <c r="K196" s="119" t="str">
        <f t="shared" si="5"/>
        <v>80308010600029410240</v>
      </c>
      <c r="L196" s="107" t="s">
        <v>332</v>
      </c>
    </row>
    <row r="197" spans="1:12" s="85" customFormat="1" x14ac:dyDescent="0.2">
      <c r="A197" s="80" t="s">
        <v>187</v>
      </c>
      <c r="B197" s="79" t="s">
        <v>7</v>
      </c>
      <c r="C197" s="122" t="s">
        <v>97</v>
      </c>
      <c r="D197" s="126" t="s">
        <v>323</v>
      </c>
      <c r="E197" s="151" t="s">
        <v>329</v>
      </c>
      <c r="F197" s="155"/>
      <c r="G197" s="123" t="s">
        <v>188</v>
      </c>
      <c r="H197" s="81">
        <v>50000</v>
      </c>
      <c r="I197" s="82">
        <v>40104.550000000003</v>
      </c>
      <c r="J197" s="83">
        <f>IF(IF(H197="",0,H197)=0,0,(IF(H197&gt;0,IF(I197&gt;H197,0,H197-I197),IF(I197&gt;H197,H197-I197,0))))</f>
        <v>9895.4500000000007</v>
      </c>
      <c r="K197" s="119" t="str">
        <f t="shared" si="5"/>
        <v>80308010600029410244</v>
      </c>
      <c r="L197" s="84" t="str">
        <f>C197 &amp; D197 &amp;E197 &amp; F197 &amp; G197</f>
        <v>80308010600029410244</v>
      </c>
    </row>
    <row r="198" spans="1:12" x14ac:dyDescent="0.2">
      <c r="A198" s="100" t="s">
        <v>333</v>
      </c>
      <c r="B198" s="101" t="s">
        <v>7</v>
      </c>
      <c r="C198" s="102" t="s">
        <v>97</v>
      </c>
      <c r="D198" s="125" t="s">
        <v>334</v>
      </c>
      <c r="E198" s="148" t="s">
        <v>123</v>
      </c>
      <c r="F198" s="154"/>
      <c r="G198" s="130" t="s">
        <v>121</v>
      </c>
      <c r="H198" s="97">
        <v>5000</v>
      </c>
      <c r="I198" s="103">
        <v>0</v>
      </c>
      <c r="J198" s="104">
        <v>5000</v>
      </c>
      <c r="K198" s="119" t="str">
        <f t="shared" si="5"/>
        <v>80311000000000000000</v>
      </c>
      <c r="L198" s="107" t="s">
        <v>335</v>
      </c>
    </row>
    <row r="199" spans="1:12" x14ac:dyDescent="0.2">
      <c r="A199" s="100" t="s">
        <v>336</v>
      </c>
      <c r="B199" s="101" t="s">
        <v>7</v>
      </c>
      <c r="C199" s="102" t="s">
        <v>97</v>
      </c>
      <c r="D199" s="125" t="s">
        <v>337</v>
      </c>
      <c r="E199" s="148" t="s">
        <v>123</v>
      </c>
      <c r="F199" s="154"/>
      <c r="G199" s="130" t="s">
        <v>121</v>
      </c>
      <c r="H199" s="97">
        <v>5000</v>
      </c>
      <c r="I199" s="103">
        <v>0</v>
      </c>
      <c r="J199" s="104">
        <v>5000</v>
      </c>
      <c r="K199" s="119" t="str">
        <f t="shared" si="5"/>
        <v>80311020000000000000</v>
      </c>
      <c r="L199" s="107" t="s">
        <v>338</v>
      </c>
    </row>
    <row r="200" spans="1:12" ht="33.75" x14ac:dyDescent="0.2">
      <c r="A200" s="100" t="s">
        <v>325</v>
      </c>
      <c r="B200" s="101" t="s">
        <v>7</v>
      </c>
      <c r="C200" s="102" t="s">
        <v>97</v>
      </c>
      <c r="D200" s="125" t="s">
        <v>337</v>
      </c>
      <c r="E200" s="148" t="s">
        <v>326</v>
      </c>
      <c r="F200" s="154"/>
      <c r="G200" s="130" t="s">
        <v>121</v>
      </c>
      <c r="H200" s="97">
        <v>5000</v>
      </c>
      <c r="I200" s="103">
        <v>0</v>
      </c>
      <c r="J200" s="104">
        <v>5000</v>
      </c>
      <c r="K200" s="119" t="str">
        <f t="shared" si="5"/>
        <v>80311020600000000000</v>
      </c>
      <c r="L200" s="107" t="s">
        <v>339</v>
      </c>
    </row>
    <row r="201" spans="1:12" ht="22.5" x14ac:dyDescent="0.2">
      <c r="A201" s="100" t="s">
        <v>340</v>
      </c>
      <c r="B201" s="101" t="s">
        <v>7</v>
      </c>
      <c r="C201" s="102" t="s">
        <v>97</v>
      </c>
      <c r="D201" s="125" t="s">
        <v>337</v>
      </c>
      <c r="E201" s="148" t="s">
        <v>341</v>
      </c>
      <c r="F201" s="154"/>
      <c r="G201" s="130" t="s">
        <v>121</v>
      </c>
      <c r="H201" s="97">
        <v>5000</v>
      </c>
      <c r="I201" s="103">
        <v>0</v>
      </c>
      <c r="J201" s="104">
        <v>5000</v>
      </c>
      <c r="K201" s="119" t="str">
        <f t="shared" si="5"/>
        <v>80311020600029420000</v>
      </c>
      <c r="L201" s="107" t="s">
        <v>342</v>
      </c>
    </row>
    <row r="202" spans="1:12" ht="22.5" x14ac:dyDescent="0.2">
      <c r="A202" s="100" t="s">
        <v>183</v>
      </c>
      <c r="B202" s="101" t="s">
        <v>7</v>
      </c>
      <c r="C202" s="102" t="s">
        <v>97</v>
      </c>
      <c r="D202" s="125" t="s">
        <v>337</v>
      </c>
      <c r="E202" s="148" t="s">
        <v>341</v>
      </c>
      <c r="F202" s="154"/>
      <c r="G202" s="130" t="s">
        <v>7</v>
      </c>
      <c r="H202" s="97">
        <v>5000</v>
      </c>
      <c r="I202" s="103">
        <v>0</v>
      </c>
      <c r="J202" s="104">
        <v>5000</v>
      </c>
      <c r="K202" s="119" t="str">
        <f t="shared" si="5"/>
        <v>80311020600029420200</v>
      </c>
      <c r="L202" s="107" t="s">
        <v>343</v>
      </c>
    </row>
    <row r="203" spans="1:12" ht="22.5" x14ac:dyDescent="0.2">
      <c r="A203" s="100" t="s">
        <v>184</v>
      </c>
      <c r="B203" s="101" t="s">
        <v>7</v>
      </c>
      <c r="C203" s="102" t="s">
        <v>97</v>
      </c>
      <c r="D203" s="125" t="s">
        <v>337</v>
      </c>
      <c r="E203" s="148" t="s">
        <v>341</v>
      </c>
      <c r="F203" s="154"/>
      <c r="G203" s="130" t="s">
        <v>185</v>
      </c>
      <c r="H203" s="97">
        <v>5000</v>
      </c>
      <c r="I203" s="103">
        <v>0</v>
      </c>
      <c r="J203" s="104">
        <v>5000</v>
      </c>
      <c r="K203" s="119" t="str">
        <f t="shared" si="5"/>
        <v>80311020600029420240</v>
      </c>
      <c r="L203" s="107" t="s">
        <v>344</v>
      </c>
    </row>
    <row r="204" spans="1:12" s="85" customFormat="1" x14ac:dyDescent="0.2">
      <c r="A204" s="80" t="s">
        <v>187</v>
      </c>
      <c r="B204" s="79" t="s">
        <v>7</v>
      </c>
      <c r="C204" s="122" t="s">
        <v>97</v>
      </c>
      <c r="D204" s="126" t="s">
        <v>337</v>
      </c>
      <c r="E204" s="151" t="s">
        <v>341</v>
      </c>
      <c r="F204" s="155"/>
      <c r="G204" s="123" t="s">
        <v>188</v>
      </c>
      <c r="H204" s="81">
        <v>5000</v>
      </c>
      <c r="I204" s="82">
        <v>0</v>
      </c>
      <c r="J204" s="83">
        <f>IF(IF(H204="",0,H204)=0,0,(IF(H204&gt;0,IF(I204&gt;H204,0,H204-I204),IF(I204&gt;H204,H204-I204,0))))</f>
        <v>5000</v>
      </c>
      <c r="K204" s="119" t="str">
        <f t="shared" ref="K204:K211" si="6">C204 &amp; D204 &amp;E204 &amp; F204 &amp; G204</f>
        <v>80311020600029420244</v>
      </c>
      <c r="L204" s="84" t="str">
        <f>C204 &amp; D204 &amp;E204 &amp; F204 &amp; G204</f>
        <v>80311020600029420244</v>
      </c>
    </row>
    <row r="205" spans="1:12" ht="22.5" x14ac:dyDescent="0.2">
      <c r="A205" s="100" t="s">
        <v>345</v>
      </c>
      <c r="B205" s="101" t="s">
        <v>7</v>
      </c>
      <c r="C205" s="102" t="s">
        <v>97</v>
      </c>
      <c r="D205" s="125" t="s">
        <v>346</v>
      </c>
      <c r="E205" s="148" t="s">
        <v>123</v>
      </c>
      <c r="F205" s="154"/>
      <c r="G205" s="130" t="s">
        <v>121</v>
      </c>
      <c r="H205" s="97">
        <v>4000</v>
      </c>
      <c r="I205" s="103">
        <v>0</v>
      </c>
      <c r="J205" s="104">
        <v>4000</v>
      </c>
      <c r="K205" s="119" t="str">
        <f t="shared" si="6"/>
        <v>80313000000000000000</v>
      </c>
      <c r="L205" s="107" t="s">
        <v>347</v>
      </c>
    </row>
    <row r="206" spans="1:12" ht="22.5" x14ac:dyDescent="0.2">
      <c r="A206" s="100" t="s">
        <v>348</v>
      </c>
      <c r="B206" s="101" t="s">
        <v>7</v>
      </c>
      <c r="C206" s="102" t="s">
        <v>97</v>
      </c>
      <c r="D206" s="125" t="s">
        <v>350</v>
      </c>
      <c r="E206" s="148" t="s">
        <v>123</v>
      </c>
      <c r="F206" s="154"/>
      <c r="G206" s="130" t="s">
        <v>121</v>
      </c>
      <c r="H206" s="97">
        <v>4000</v>
      </c>
      <c r="I206" s="103">
        <v>0</v>
      </c>
      <c r="J206" s="104">
        <v>4000</v>
      </c>
      <c r="K206" s="119" t="str">
        <f t="shared" si="6"/>
        <v>80313010000000000000</v>
      </c>
      <c r="L206" s="107" t="s">
        <v>349</v>
      </c>
    </row>
    <row r="207" spans="1:12" ht="22.5" x14ac:dyDescent="0.2">
      <c r="A207" s="100" t="s">
        <v>131</v>
      </c>
      <c r="B207" s="101" t="s">
        <v>7</v>
      </c>
      <c r="C207" s="102" t="s">
        <v>97</v>
      </c>
      <c r="D207" s="125" t="s">
        <v>350</v>
      </c>
      <c r="E207" s="148" t="s">
        <v>129</v>
      </c>
      <c r="F207" s="154"/>
      <c r="G207" s="130" t="s">
        <v>121</v>
      </c>
      <c r="H207" s="97">
        <v>4000</v>
      </c>
      <c r="I207" s="103">
        <v>0</v>
      </c>
      <c r="J207" s="104">
        <v>4000</v>
      </c>
      <c r="K207" s="119" t="str">
        <f t="shared" si="6"/>
        <v>80313019900000000000</v>
      </c>
      <c r="L207" s="107" t="s">
        <v>351</v>
      </c>
    </row>
    <row r="208" spans="1:12" x14ac:dyDescent="0.2">
      <c r="A208" s="100" t="s">
        <v>134</v>
      </c>
      <c r="B208" s="101" t="s">
        <v>7</v>
      </c>
      <c r="C208" s="102" t="s">
        <v>97</v>
      </c>
      <c r="D208" s="125" t="s">
        <v>350</v>
      </c>
      <c r="E208" s="148" t="s">
        <v>132</v>
      </c>
      <c r="F208" s="154"/>
      <c r="G208" s="130" t="s">
        <v>121</v>
      </c>
      <c r="H208" s="97">
        <v>4000</v>
      </c>
      <c r="I208" s="103">
        <v>0</v>
      </c>
      <c r="J208" s="104">
        <v>4000</v>
      </c>
      <c r="K208" s="119" t="str">
        <f t="shared" si="6"/>
        <v>80313019990000000000</v>
      </c>
      <c r="L208" s="107" t="s">
        <v>352</v>
      </c>
    </row>
    <row r="209" spans="1:12" x14ac:dyDescent="0.2">
      <c r="A209" s="100" t="s">
        <v>353</v>
      </c>
      <c r="B209" s="101" t="s">
        <v>7</v>
      </c>
      <c r="C209" s="102" t="s">
        <v>97</v>
      </c>
      <c r="D209" s="125" t="s">
        <v>350</v>
      </c>
      <c r="E209" s="148" t="s">
        <v>355</v>
      </c>
      <c r="F209" s="154"/>
      <c r="G209" s="130" t="s">
        <v>121</v>
      </c>
      <c r="H209" s="97">
        <v>4000</v>
      </c>
      <c r="I209" s="103">
        <v>0</v>
      </c>
      <c r="J209" s="104">
        <v>4000</v>
      </c>
      <c r="K209" s="119" t="str">
        <f t="shared" si="6"/>
        <v>80313019990028900000</v>
      </c>
      <c r="L209" s="107" t="s">
        <v>354</v>
      </c>
    </row>
    <row r="210" spans="1:12" x14ac:dyDescent="0.2">
      <c r="A210" s="100" t="s">
        <v>357</v>
      </c>
      <c r="B210" s="101" t="s">
        <v>7</v>
      </c>
      <c r="C210" s="102" t="s">
        <v>97</v>
      </c>
      <c r="D210" s="125" t="s">
        <v>350</v>
      </c>
      <c r="E210" s="148" t="s">
        <v>355</v>
      </c>
      <c r="F210" s="154"/>
      <c r="G210" s="130" t="s">
        <v>9</v>
      </c>
      <c r="H210" s="97">
        <v>4000</v>
      </c>
      <c r="I210" s="103">
        <v>0</v>
      </c>
      <c r="J210" s="104">
        <v>4000</v>
      </c>
      <c r="K210" s="119" t="str">
        <f t="shared" si="6"/>
        <v>80313019990028900700</v>
      </c>
      <c r="L210" s="107" t="s">
        <v>356</v>
      </c>
    </row>
    <row r="211" spans="1:12" s="85" customFormat="1" x14ac:dyDescent="0.2">
      <c r="A211" s="80" t="s">
        <v>359</v>
      </c>
      <c r="B211" s="79" t="s">
        <v>7</v>
      </c>
      <c r="C211" s="122" t="s">
        <v>97</v>
      </c>
      <c r="D211" s="126" t="s">
        <v>350</v>
      </c>
      <c r="E211" s="151" t="s">
        <v>355</v>
      </c>
      <c r="F211" s="155"/>
      <c r="G211" s="123" t="s">
        <v>358</v>
      </c>
      <c r="H211" s="81">
        <v>4000</v>
      </c>
      <c r="I211" s="82">
        <v>0</v>
      </c>
      <c r="J211" s="83">
        <f>IF(IF(H211="",0,H211)=0,0,(IF(H211&gt;0,IF(I211&gt;H211,0,H211-I211),IF(I211&gt;H211,H211-I211,0))))</f>
        <v>4000</v>
      </c>
      <c r="K211" s="119" t="str">
        <f t="shared" si="6"/>
        <v>80313019990028900730</v>
      </c>
      <c r="L211" s="84" t="str">
        <f>C211 &amp; D211 &amp;E211 &amp; F211 &amp; G211</f>
        <v>80313019990028900730</v>
      </c>
    </row>
    <row r="212" spans="1:12" ht="5.25" hidden="1" customHeight="1" thickBot="1" x14ac:dyDescent="0.25">
      <c r="A212" s="18"/>
      <c r="B212" s="30"/>
      <c r="C212" s="31"/>
      <c r="D212" s="31"/>
      <c r="E212" s="31"/>
      <c r="F212" s="31"/>
      <c r="G212" s="31"/>
      <c r="H212" s="47"/>
      <c r="I212" s="48"/>
      <c r="J212" s="53"/>
      <c r="K212" s="116"/>
    </row>
    <row r="213" spans="1:12" ht="13.5" thickBot="1" x14ac:dyDescent="0.25">
      <c r="A213" s="26"/>
      <c r="B213" s="26"/>
      <c r="C213" s="22"/>
      <c r="D213" s="22"/>
      <c r="E213" s="22"/>
      <c r="F213" s="22"/>
      <c r="G213" s="22"/>
      <c r="H213" s="46"/>
      <c r="I213" s="46"/>
      <c r="J213" s="46"/>
      <c r="K213" s="46"/>
    </row>
    <row r="214" spans="1:12" ht="28.5" customHeight="1" thickBot="1" x14ac:dyDescent="0.25">
      <c r="A214" s="41" t="s">
        <v>18</v>
      </c>
      <c r="B214" s="42">
        <v>450</v>
      </c>
      <c r="C214" s="192" t="s">
        <v>17</v>
      </c>
      <c r="D214" s="193"/>
      <c r="E214" s="193"/>
      <c r="F214" s="193"/>
      <c r="G214" s="194"/>
      <c r="H214" s="54">
        <f>0-H222</f>
        <v>-331638.26</v>
      </c>
      <c r="I214" s="54">
        <f>I15-I74</f>
        <v>-1123528.1599999999</v>
      </c>
      <c r="J214" s="93" t="s">
        <v>17</v>
      </c>
    </row>
    <row r="215" spans="1:12" x14ac:dyDescent="0.2">
      <c r="A215" s="26"/>
      <c r="B215" s="29"/>
      <c r="C215" s="22"/>
      <c r="D215" s="22"/>
      <c r="E215" s="22"/>
      <c r="F215" s="22"/>
      <c r="G215" s="22"/>
      <c r="H215" s="22"/>
      <c r="I215" s="22"/>
      <c r="J215" s="22"/>
    </row>
    <row r="216" spans="1:12" ht="15" x14ac:dyDescent="0.25">
      <c r="A216" s="176" t="s">
        <v>32</v>
      </c>
      <c r="B216" s="176"/>
      <c r="C216" s="176"/>
      <c r="D216" s="176"/>
      <c r="E216" s="176"/>
      <c r="F216" s="176"/>
      <c r="G216" s="176"/>
      <c r="H216" s="176"/>
      <c r="I216" s="176"/>
      <c r="J216" s="176"/>
      <c r="K216" s="113"/>
    </row>
    <row r="217" spans="1:12" x14ac:dyDescent="0.2">
      <c r="A217" s="8"/>
      <c r="B217" s="25"/>
      <c r="C217" s="9"/>
      <c r="D217" s="9"/>
      <c r="E217" s="9"/>
      <c r="F217" s="9"/>
      <c r="G217" s="9"/>
      <c r="H217" s="10"/>
      <c r="I217" s="10"/>
      <c r="J217" s="40" t="s">
        <v>27</v>
      </c>
      <c r="K217" s="40"/>
    </row>
    <row r="218" spans="1:12" ht="17.100000000000001" customHeight="1" x14ac:dyDescent="0.2">
      <c r="A218" s="164" t="s">
        <v>39</v>
      </c>
      <c r="B218" s="164" t="s">
        <v>40</v>
      </c>
      <c r="C218" s="177" t="s">
        <v>45</v>
      </c>
      <c r="D218" s="178"/>
      <c r="E218" s="178"/>
      <c r="F218" s="178"/>
      <c r="G218" s="179"/>
      <c r="H218" s="164" t="s">
        <v>42</v>
      </c>
      <c r="I218" s="164" t="s">
        <v>23</v>
      </c>
      <c r="J218" s="164" t="s">
        <v>43</v>
      </c>
      <c r="K218" s="114"/>
    </row>
    <row r="219" spans="1:12" ht="17.100000000000001" customHeight="1" x14ac:dyDescent="0.2">
      <c r="A219" s="165"/>
      <c r="B219" s="165"/>
      <c r="C219" s="180"/>
      <c r="D219" s="181"/>
      <c r="E219" s="181"/>
      <c r="F219" s="181"/>
      <c r="G219" s="182"/>
      <c r="H219" s="165"/>
      <c r="I219" s="165"/>
      <c r="J219" s="165"/>
      <c r="K219" s="114"/>
    </row>
    <row r="220" spans="1:12" ht="17.100000000000001" customHeight="1" x14ac:dyDescent="0.2">
      <c r="A220" s="166"/>
      <c r="B220" s="166"/>
      <c r="C220" s="183"/>
      <c r="D220" s="184"/>
      <c r="E220" s="184"/>
      <c r="F220" s="184"/>
      <c r="G220" s="185"/>
      <c r="H220" s="166"/>
      <c r="I220" s="166"/>
      <c r="J220" s="166"/>
      <c r="K220" s="114"/>
    </row>
    <row r="221" spans="1:12" ht="13.5" thickBot="1" x14ac:dyDescent="0.25">
      <c r="A221" s="70">
        <v>1</v>
      </c>
      <c r="B221" s="12">
        <v>2</v>
      </c>
      <c r="C221" s="173">
        <v>3</v>
      </c>
      <c r="D221" s="174"/>
      <c r="E221" s="174"/>
      <c r="F221" s="174"/>
      <c r="G221" s="175"/>
      <c r="H221" s="13" t="s">
        <v>2</v>
      </c>
      <c r="I221" s="13" t="s">
        <v>25</v>
      </c>
      <c r="J221" s="13" t="s">
        <v>26</v>
      </c>
      <c r="K221" s="115"/>
    </row>
    <row r="222" spans="1:12" ht="12.75" customHeight="1" x14ac:dyDescent="0.2">
      <c r="A222" s="74" t="s">
        <v>33</v>
      </c>
      <c r="B222" s="38" t="s">
        <v>8</v>
      </c>
      <c r="C222" s="186" t="s">
        <v>17</v>
      </c>
      <c r="D222" s="187"/>
      <c r="E222" s="187"/>
      <c r="F222" s="187"/>
      <c r="G222" s="188"/>
      <c r="H222" s="66">
        <f>H224+H238+H243</f>
        <v>331638.26</v>
      </c>
      <c r="I222" s="66">
        <f>I224+I238+I243</f>
        <v>1123528.1599999999</v>
      </c>
      <c r="J222" s="129">
        <f>J224+J238+J243</f>
        <v>0</v>
      </c>
    </row>
    <row r="223" spans="1:12" ht="12.75" customHeight="1" x14ac:dyDescent="0.2">
      <c r="A223" s="75" t="s">
        <v>11</v>
      </c>
      <c r="B223" s="39"/>
      <c r="C223" s="204"/>
      <c r="D223" s="205"/>
      <c r="E223" s="205"/>
      <c r="F223" s="205"/>
      <c r="G223" s="206"/>
      <c r="H223" s="43"/>
      <c r="I223" s="44"/>
      <c r="J223" s="45"/>
    </row>
    <row r="224" spans="1:12" ht="12.75" customHeight="1" x14ac:dyDescent="0.2">
      <c r="A224" s="74" t="s">
        <v>34</v>
      </c>
      <c r="B224" s="49" t="s">
        <v>12</v>
      </c>
      <c r="C224" s="156" t="s">
        <v>17</v>
      </c>
      <c r="D224" s="157"/>
      <c r="E224" s="157"/>
      <c r="F224" s="157"/>
      <c r="G224" s="158"/>
      <c r="H224" s="52">
        <v>0</v>
      </c>
      <c r="I224" s="52">
        <v>0</v>
      </c>
      <c r="J224" s="90">
        <v>0</v>
      </c>
    </row>
    <row r="225" spans="1:12" ht="12.75" customHeight="1" x14ac:dyDescent="0.2">
      <c r="A225" s="75" t="s">
        <v>10</v>
      </c>
      <c r="B225" s="50"/>
      <c r="C225" s="196"/>
      <c r="D225" s="197"/>
      <c r="E225" s="197"/>
      <c r="F225" s="197"/>
      <c r="G225" s="198"/>
      <c r="H225" s="62"/>
      <c r="I225" s="63"/>
      <c r="J225" s="64"/>
    </row>
    <row r="226" spans="1:12" x14ac:dyDescent="0.2">
      <c r="A226" s="100">
        <v>803</v>
      </c>
      <c r="B226" s="101" t="s">
        <v>12</v>
      </c>
      <c r="C226" s="108" t="s">
        <v>97</v>
      </c>
      <c r="D226" s="159" t="s">
        <v>71</v>
      </c>
      <c r="E226" s="160"/>
      <c r="F226" s="160"/>
      <c r="G226" s="161"/>
      <c r="H226" s="97">
        <v>1165640</v>
      </c>
      <c r="I226" s="103">
        <v>0</v>
      </c>
      <c r="J226" s="104">
        <v>1165640</v>
      </c>
      <c r="K226" s="116" t="str">
        <f t="shared" ref="K226:K236" si="7">C226 &amp; D226 &amp; G226</f>
        <v>80300000000000000000</v>
      </c>
      <c r="L226" s="107" t="s">
        <v>96</v>
      </c>
    </row>
    <row r="227" spans="1:12" ht="22.5" x14ac:dyDescent="0.2">
      <c r="A227" s="100" t="s">
        <v>100</v>
      </c>
      <c r="B227" s="101" t="s">
        <v>12</v>
      </c>
      <c r="C227" s="108" t="s">
        <v>97</v>
      </c>
      <c r="D227" s="159" t="s">
        <v>98</v>
      </c>
      <c r="E227" s="160"/>
      <c r="F227" s="160"/>
      <c r="G227" s="161"/>
      <c r="H227" s="97">
        <v>1165640</v>
      </c>
      <c r="I227" s="103">
        <v>0</v>
      </c>
      <c r="J227" s="104">
        <v>1165640</v>
      </c>
      <c r="K227" s="116" t="str">
        <f t="shared" si="7"/>
        <v>80301000000000000000</v>
      </c>
      <c r="L227" s="107" t="s">
        <v>99</v>
      </c>
    </row>
    <row r="228" spans="1:12" ht="22.5" x14ac:dyDescent="0.2">
      <c r="A228" s="100" t="s">
        <v>103</v>
      </c>
      <c r="B228" s="101" t="s">
        <v>12</v>
      </c>
      <c r="C228" s="108" t="s">
        <v>97</v>
      </c>
      <c r="D228" s="159" t="s">
        <v>101</v>
      </c>
      <c r="E228" s="160"/>
      <c r="F228" s="160"/>
      <c r="G228" s="161"/>
      <c r="H228" s="97">
        <v>1165640</v>
      </c>
      <c r="I228" s="103">
        <v>0</v>
      </c>
      <c r="J228" s="104">
        <v>1165640</v>
      </c>
      <c r="K228" s="116" t="str">
        <f t="shared" si="7"/>
        <v>80301020000000000000</v>
      </c>
      <c r="L228" s="107" t="s">
        <v>102</v>
      </c>
    </row>
    <row r="229" spans="1:12" ht="22.5" x14ac:dyDescent="0.2">
      <c r="A229" s="100" t="s">
        <v>106</v>
      </c>
      <c r="B229" s="101" t="s">
        <v>12</v>
      </c>
      <c r="C229" s="108" t="s">
        <v>97</v>
      </c>
      <c r="D229" s="159" t="s">
        <v>104</v>
      </c>
      <c r="E229" s="160"/>
      <c r="F229" s="160"/>
      <c r="G229" s="161"/>
      <c r="H229" s="97">
        <v>1165640</v>
      </c>
      <c r="I229" s="103">
        <v>0</v>
      </c>
      <c r="J229" s="104">
        <v>1165640</v>
      </c>
      <c r="K229" s="116" t="str">
        <f t="shared" si="7"/>
        <v>80301020000000000700</v>
      </c>
      <c r="L229" s="107" t="s">
        <v>105</v>
      </c>
    </row>
    <row r="230" spans="1:12" s="85" customFormat="1" ht="33.75" x14ac:dyDescent="0.2">
      <c r="A230" s="78" t="s">
        <v>108</v>
      </c>
      <c r="B230" s="79" t="s">
        <v>12</v>
      </c>
      <c r="C230" s="122" t="s">
        <v>97</v>
      </c>
      <c r="D230" s="151" t="s">
        <v>107</v>
      </c>
      <c r="E230" s="152"/>
      <c r="F230" s="152"/>
      <c r="G230" s="153"/>
      <c r="H230" s="81">
        <v>1165640</v>
      </c>
      <c r="I230" s="82">
        <v>0</v>
      </c>
      <c r="J230" s="83">
        <f>IF(IF(H230="",0,H230)=0,0,(IF(H230&gt;0,IF(I230&gt;H230,0,H230-I230),IF(I230&gt;H230,H230-I230,0))))</f>
        <v>1165640</v>
      </c>
      <c r="K230" s="117" t="str">
        <f t="shared" si="7"/>
        <v>80301020000100000710</v>
      </c>
      <c r="L230" s="84" t="str">
        <f>C230 &amp; D230 &amp; G230</f>
        <v>80301020000100000710</v>
      </c>
    </row>
    <row r="231" spans="1:12" x14ac:dyDescent="0.2">
      <c r="A231" s="100" t="s">
        <v>73</v>
      </c>
      <c r="B231" s="101" t="s">
        <v>12</v>
      </c>
      <c r="C231" s="108" t="s">
        <v>65</v>
      </c>
      <c r="D231" s="159" t="s">
        <v>71</v>
      </c>
      <c r="E231" s="160"/>
      <c r="F231" s="160"/>
      <c r="G231" s="161"/>
      <c r="H231" s="97">
        <v>-1165640</v>
      </c>
      <c r="I231" s="103">
        <v>0</v>
      </c>
      <c r="J231" s="104">
        <v>-1165640</v>
      </c>
      <c r="K231" s="116" t="str">
        <f t="shared" si="7"/>
        <v>89200000000000000000</v>
      </c>
      <c r="L231" s="107" t="s">
        <v>72</v>
      </c>
    </row>
    <row r="232" spans="1:12" ht="22.5" x14ac:dyDescent="0.2">
      <c r="A232" s="100" t="s">
        <v>100</v>
      </c>
      <c r="B232" s="101" t="s">
        <v>12</v>
      </c>
      <c r="C232" s="108" t="s">
        <v>65</v>
      </c>
      <c r="D232" s="159" t="s">
        <v>98</v>
      </c>
      <c r="E232" s="160"/>
      <c r="F232" s="160"/>
      <c r="G232" s="161"/>
      <c r="H232" s="97">
        <v>-1165640</v>
      </c>
      <c r="I232" s="103">
        <v>0</v>
      </c>
      <c r="J232" s="104">
        <v>-1165640</v>
      </c>
      <c r="K232" s="116" t="str">
        <f t="shared" si="7"/>
        <v>89201000000000000000</v>
      </c>
      <c r="L232" s="107" t="s">
        <v>109</v>
      </c>
    </row>
    <row r="233" spans="1:12" ht="22.5" x14ac:dyDescent="0.2">
      <c r="A233" s="100" t="s">
        <v>112</v>
      </c>
      <c r="B233" s="101" t="s">
        <v>12</v>
      </c>
      <c r="C233" s="108" t="s">
        <v>65</v>
      </c>
      <c r="D233" s="159" t="s">
        <v>110</v>
      </c>
      <c r="E233" s="160"/>
      <c r="F233" s="160"/>
      <c r="G233" s="161"/>
      <c r="H233" s="97">
        <v>-1165640</v>
      </c>
      <c r="I233" s="103">
        <v>0</v>
      </c>
      <c r="J233" s="104">
        <v>-1165640</v>
      </c>
      <c r="K233" s="116" t="str">
        <f t="shared" si="7"/>
        <v>89201030000000000000</v>
      </c>
      <c r="L233" s="107" t="s">
        <v>111</v>
      </c>
    </row>
    <row r="234" spans="1:12" ht="33.75" x14ac:dyDescent="0.2">
      <c r="A234" s="100" t="s">
        <v>115</v>
      </c>
      <c r="B234" s="101" t="s">
        <v>12</v>
      </c>
      <c r="C234" s="108" t="s">
        <v>65</v>
      </c>
      <c r="D234" s="159" t="s">
        <v>113</v>
      </c>
      <c r="E234" s="160"/>
      <c r="F234" s="160"/>
      <c r="G234" s="161"/>
      <c r="H234" s="97">
        <v>-1165640</v>
      </c>
      <c r="I234" s="103">
        <v>0</v>
      </c>
      <c r="J234" s="104">
        <v>-1165640</v>
      </c>
      <c r="K234" s="116" t="str">
        <f t="shared" si="7"/>
        <v>89201030100000000000</v>
      </c>
      <c r="L234" s="107" t="s">
        <v>114</v>
      </c>
    </row>
    <row r="235" spans="1:12" ht="33.75" x14ac:dyDescent="0.2">
      <c r="A235" s="100" t="s">
        <v>116</v>
      </c>
      <c r="B235" s="101" t="s">
        <v>12</v>
      </c>
      <c r="C235" s="108" t="s">
        <v>65</v>
      </c>
      <c r="D235" s="159" t="s">
        <v>118</v>
      </c>
      <c r="E235" s="160"/>
      <c r="F235" s="160"/>
      <c r="G235" s="161"/>
      <c r="H235" s="97">
        <v>-1165640</v>
      </c>
      <c r="I235" s="103">
        <v>0</v>
      </c>
      <c r="J235" s="104">
        <v>-1165640</v>
      </c>
      <c r="K235" s="116" t="str">
        <f t="shared" si="7"/>
        <v>89201030100000000800</v>
      </c>
      <c r="L235" s="107" t="s">
        <v>117</v>
      </c>
    </row>
    <row r="236" spans="1:12" s="85" customFormat="1" ht="33.75" x14ac:dyDescent="0.2">
      <c r="A236" s="78" t="s">
        <v>119</v>
      </c>
      <c r="B236" s="79" t="s">
        <v>12</v>
      </c>
      <c r="C236" s="122" t="s">
        <v>65</v>
      </c>
      <c r="D236" s="151" t="s">
        <v>120</v>
      </c>
      <c r="E236" s="152"/>
      <c r="F236" s="152"/>
      <c r="G236" s="153"/>
      <c r="H236" s="81">
        <v>-1165640</v>
      </c>
      <c r="I236" s="82">
        <v>0</v>
      </c>
      <c r="J236" s="83">
        <f>IF(IF(H236="",0,H236)=0,0,(IF(H236&gt;0,IF(I236&gt;H236,0,H236-I236),IF(I236&gt;H236,H236-I236,0))))</f>
        <v>-1165640</v>
      </c>
      <c r="K236" s="117" t="str">
        <f t="shared" si="7"/>
        <v>89201030100100000810</v>
      </c>
      <c r="L236" s="84" t="str">
        <f>C236 &amp; D236 &amp; G236</f>
        <v>89201030100100000810</v>
      </c>
    </row>
    <row r="237" spans="1:12" ht="12.75" hidden="1" customHeight="1" x14ac:dyDescent="0.2">
      <c r="A237" s="76"/>
      <c r="B237" s="17"/>
      <c r="C237" s="14"/>
      <c r="D237" s="14"/>
      <c r="E237" s="14"/>
      <c r="F237" s="14"/>
      <c r="G237" s="14"/>
      <c r="H237" s="34"/>
      <c r="I237" s="35"/>
      <c r="J237" s="55"/>
      <c r="K237" s="118"/>
    </row>
    <row r="238" spans="1:12" ht="12.75" customHeight="1" x14ac:dyDescent="0.2">
      <c r="A238" s="74" t="s">
        <v>35</v>
      </c>
      <c r="B238" s="50" t="s">
        <v>13</v>
      </c>
      <c r="C238" s="196" t="s">
        <v>17</v>
      </c>
      <c r="D238" s="197"/>
      <c r="E238" s="197"/>
      <c r="F238" s="197"/>
      <c r="G238" s="198"/>
      <c r="H238" s="52">
        <v>0</v>
      </c>
      <c r="I238" s="52">
        <v>0</v>
      </c>
      <c r="J238" s="91">
        <v>0</v>
      </c>
    </row>
    <row r="239" spans="1:12" ht="12.75" customHeight="1" x14ac:dyDescent="0.2">
      <c r="A239" s="75" t="s">
        <v>10</v>
      </c>
      <c r="B239" s="50"/>
      <c r="C239" s="196"/>
      <c r="D239" s="197"/>
      <c r="E239" s="197"/>
      <c r="F239" s="197"/>
      <c r="G239" s="198"/>
      <c r="H239" s="62"/>
      <c r="I239" s="63"/>
      <c r="J239" s="64"/>
    </row>
    <row r="240" spans="1:12" ht="12.75" hidden="1" customHeight="1" x14ac:dyDescent="0.2">
      <c r="A240" s="132"/>
      <c r="B240" s="133" t="s">
        <v>13</v>
      </c>
      <c r="C240" s="134"/>
      <c r="D240" s="207"/>
      <c r="E240" s="208"/>
      <c r="F240" s="208"/>
      <c r="G240" s="209"/>
      <c r="H240" s="135"/>
      <c r="I240" s="136"/>
      <c r="J240" s="137"/>
      <c r="K240" s="138" t="str">
        <f>C240 &amp; D240 &amp; G240</f>
        <v/>
      </c>
      <c r="L240" s="139"/>
    </row>
    <row r="241" spans="1:12" s="85" customFormat="1" x14ac:dyDescent="0.2">
      <c r="A241" s="140"/>
      <c r="B241" s="141" t="s">
        <v>13</v>
      </c>
      <c r="C241" s="142"/>
      <c r="D241" s="210"/>
      <c r="E241" s="210"/>
      <c r="F241" s="210"/>
      <c r="G241" s="211"/>
      <c r="H241" s="143"/>
      <c r="I241" s="144"/>
      <c r="J241" s="145">
        <f>IF(IF(H241="",0,H241)=0,0,(IF(H241&gt;0,IF(I241&gt;H241,0,H241-I241),IF(I241&gt;H241,H241-I241,0))))</f>
        <v>0</v>
      </c>
      <c r="K241" s="146" t="str">
        <f>C241 &amp; D241 &amp; G241</f>
        <v/>
      </c>
      <c r="L241" s="147" t="str">
        <f>C241 &amp; D241 &amp; G241</f>
        <v/>
      </c>
    </row>
    <row r="242" spans="1:12" ht="12.75" hidden="1" customHeight="1" x14ac:dyDescent="0.2">
      <c r="A242" s="76"/>
      <c r="B242" s="16"/>
      <c r="C242" s="14"/>
      <c r="D242" s="14"/>
      <c r="E242" s="14"/>
      <c r="F242" s="14"/>
      <c r="G242" s="14"/>
      <c r="H242" s="34"/>
      <c r="I242" s="35"/>
      <c r="J242" s="55"/>
      <c r="K242" s="118"/>
    </row>
    <row r="243" spans="1:12" ht="12.75" customHeight="1" x14ac:dyDescent="0.2">
      <c r="A243" s="74" t="s">
        <v>16</v>
      </c>
      <c r="B243" s="50" t="s">
        <v>9</v>
      </c>
      <c r="C243" s="201" t="s">
        <v>53</v>
      </c>
      <c r="D243" s="202"/>
      <c r="E243" s="202"/>
      <c r="F243" s="202"/>
      <c r="G243" s="203"/>
      <c r="H243" s="52">
        <v>331638.26</v>
      </c>
      <c r="I243" s="52">
        <v>1123528.1599999999</v>
      </c>
      <c r="J243" s="92">
        <f>IF(IF(H243="",0,H243)=0,0,(IF(H243&gt;0,IF(I243&gt;H243,0,H243-I243),IF(I243&gt;H243,H243-I243,0))))</f>
        <v>0</v>
      </c>
    </row>
    <row r="244" spans="1:12" ht="22.5" x14ac:dyDescent="0.2">
      <c r="A244" s="74" t="s">
        <v>54</v>
      </c>
      <c r="B244" s="50" t="s">
        <v>9</v>
      </c>
      <c r="C244" s="201" t="s">
        <v>55</v>
      </c>
      <c r="D244" s="202"/>
      <c r="E244" s="202"/>
      <c r="F244" s="202"/>
      <c r="G244" s="203"/>
      <c r="H244" s="52">
        <v>331638.26</v>
      </c>
      <c r="I244" s="52">
        <v>1123528.1599999999</v>
      </c>
      <c r="J244" s="92">
        <f>IF(IF(H244="",0,H244)=0,0,(IF(H244&gt;0,IF(I244&gt;H244,0,H244-I244),IF(I244&gt;H244,H244-I244,0))))</f>
        <v>0</v>
      </c>
    </row>
    <row r="245" spans="1:12" ht="35.25" customHeight="1" x14ac:dyDescent="0.2">
      <c r="A245" s="74" t="s">
        <v>57</v>
      </c>
      <c r="B245" s="50" t="s">
        <v>9</v>
      </c>
      <c r="C245" s="201" t="s">
        <v>56</v>
      </c>
      <c r="D245" s="202"/>
      <c r="E245" s="202"/>
      <c r="F245" s="202"/>
      <c r="G245" s="203"/>
      <c r="H245" s="52">
        <v>0</v>
      </c>
      <c r="I245" s="52">
        <v>0</v>
      </c>
      <c r="J245" s="92">
        <f>IF(IF(H245="",0,H245)=0,0,(IF(H245&gt;0,IF(I245&gt;H245,0,H245-I245),IF(I245&gt;H245,H245-I245,0))))</f>
        <v>0</v>
      </c>
    </row>
    <row r="246" spans="1:12" x14ac:dyDescent="0.2">
      <c r="A246" s="109" t="s">
        <v>73</v>
      </c>
      <c r="B246" s="110" t="s">
        <v>14</v>
      </c>
      <c r="C246" s="108" t="s">
        <v>65</v>
      </c>
      <c r="D246" s="159" t="s">
        <v>71</v>
      </c>
      <c r="E246" s="160"/>
      <c r="F246" s="160"/>
      <c r="G246" s="161"/>
      <c r="H246" s="97">
        <v>-19979175</v>
      </c>
      <c r="I246" s="97">
        <v>-2703441.2</v>
      </c>
      <c r="J246" s="112" t="s">
        <v>58</v>
      </c>
      <c r="K246" s="107" t="str">
        <f t="shared" ref="K246:K255" si="8">C246 &amp; D246 &amp; G246</f>
        <v>89200000000000000000</v>
      </c>
      <c r="L246" s="107" t="s">
        <v>72</v>
      </c>
    </row>
    <row r="247" spans="1:12" x14ac:dyDescent="0.2">
      <c r="A247" s="109" t="s">
        <v>86</v>
      </c>
      <c r="B247" s="110" t="s">
        <v>14</v>
      </c>
      <c r="C247" s="108" t="s">
        <v>65</v>
      </c>
      <c r="D247" s="159" t="s">
        <v>85</v>
      </c>
      <c r="E247" s="160"/>
      <c r="F247" s="160"/>
      <c r="G247" s="161"/>
      <c r="H247" s="97">
        <v>-19979175</v>
      </c>
      <c r="I247" s="97">
        <v>-2703441.2</v>
      </c>
      <c r="J247" s="112" t="s">
        <v>58</v>
      </c>
      <c r="K247" s="107" t="str">
        <f t="shared" si="8"/>
        <v>89201050000000000500</v>
      </c>
      <c r="L247" s="107" t="s">
        <v>87</v>
      </c>
    </row>
    <row r="248" spans="1:12" x14ac:dyDescent="0.2">
      <c r="A248" s="109" t="s">
        <v>89</v>
      </c>
      <c r="B248" s="110" t="s">
        <v>14</v>
      </c>
      <c r="C248" s="108" t="s">
        <v>65</v>
      </c>
      <c r="D248" s="159" t="s">
        <v>90</v>
      </c>
      <c r="E248" s="160"/>
      <c r="F248" s="160"/>
      <c r="G248" s="161"/>
      <c r="H248" s="97">
        <v>-19979175</v>
      </c>
      <c r="I248" s="97">
        <v>-2703441.2</v>
      </c>
      <c r="J248" s="112" t="s">
        <v>58</v>
      </c>
      <c r="K248" s="107" t="str">
        <f t="shared" si="8"/>
        <v>89201050200000000500</v>
      </c>
      <c r="L248" s="107" t="s">
        <v>88</v>
      </c>
    </row>
    <row r="249" spans="1:12" ht="22.5" x14ac:dyDescent="0.2">
      <c r="A249" s="109" t="s">
        <v>92</v>
      </c>
      <c r="B249" s="110" t="s">
        <v>14</v>
      </c>
      <c r="C249" s="108" t="s">
        <v>65</v>
      </c>
      <c r="D249" s="159" t="s">
        <v>93</v>
      </c>
      <c r="E249" s="160"/>
      <c r="F249" s="160"/>
      <c r="G249" s="161"/>
      <c r="H249" s="97">
        <v>-19979175</v>
      </c>
      <c r="I249" s="97">
        <v>-2703441.2</v>
      </c>
      <c r="J249" s="112" t="s">
        <v>58</v>
      </c>
      <c r="K249" s="107" t="str">
        <f t="shared" si="8"/>
        <v>89201050201000000510</v>
      </c>
      <c r="L249" s="107" t="s">
        <v>91</v>
      </c>
    </row>
    <row r="250" spans="1:12" ht="22.5" x14ac:dyDescent="0.2">
      <c r="A250" s="95" t="s">
        <v>94</v>
      </c>
      <c r="B250" s="111" t="s">
        <v>14</v>
      </c>
      <c r="C250" s="124" t="s">
        <v>65</v>
      </c>
      <c r="D250" s="162" t="s">
        <v>95</v>
      </c>
      <c r="E250" s="162"/>
      <c r="F250" s="162"/>
      <c r="G250" s="163"/>
      <c r="H250" s="77">
        <v>-19979175</v>
      </c>
      <c r="I250" s="77">
        <v>-2703441.2</v>
      </c>
      <c r="J250" s="65" t="s">
        <v>17</v>
      </c>
      <c r="K250" s="107" t="str">
        <f t="shared" si="8"/>
        <v>89201050201100000510</v>
      </c>
      <c r="L250" s="4" t="str">
        <f>C250 &amp; D250 &amp; G250</f>
        <v>89201050201100000510</v>
      </c>
    </row>
    <row r="251" spans="1:12" x14ac:dyDescent="0.2">
      <c r="A251" s="109" t="s">
        <v>73</v>
      </c>
      <c r="B251" s="110" t="s">
        <v>15</v>
      </c>
      <c r="C251" s="108" t="s">
        <v>65</v>
      </c>
      <c r="D251" s="159" t="s">
        <v>71</v>
      </c>
      <c r="E251" s="160"/>
      <c r="F251" s="160"/>
      <c r="G251" s="161"/>
      <c r="H251" s="97">
        <v>20310813.260000002</v>
      </c>
      <c r="I251" s="97">
        <v>3826969.36</v>
      </c>
      <c r="J251" s="112" t="s">
        <v>58</v>
      </c>
      <c r="K251" s="107" t="str">
        <f t="shared" si="8"/>
        <v>89200000000000000000</v>
      </c>
      <c r="L251" s="107" t="s">
        <v>72</v>
      </c>
    </row>
    <row r="252" spans="1:12" x14ac:dyDescent="0.2">
      <c r="A252" s="109" t="s">
        <v>74</v>
      </c>
      <c r="B252" s="110" t="s">
        <v>15</v>
      </c>
      <c r="C252" s="108" t="s">
        <v>65</v>
      </c>
      <c r="D252" s="159" t="s">
        <v>76</v>
      </c>
      <c r="E252" s="160"/>
      <c r="F252" s="160"/>
      <c r="G252" s="161"/>
      <c r="H252" s="97">
        <v>20310813.260000002</v>
      </c>
      <c r="I252" s="97">
        <v>3826969.36</v>
      </c>
      <c r="J252" s="112" t="s">
        <v>58</v>
      </c>
      <c r="K252" s="107" t="str">
        <f t="shared" si="8"/>
        <v>89201050000000000600</v>
      </c>
      <c r="L252" s="107" t="s">
        <v>75</v>
      </c>
    </row>
    <row r="253" spans="1:12" x14ac:dyDescent="0.2">
      <c r="A253" s="109" t="s">
        <v>79</v>
      </c>
      <c r="B253" s="110" t="s">
        <v>15</v>
      </c>
      <c r="C253" s="108" t="s">
        <v>65</v>
      </c>
      <c r="D253" s="159" t="s">
        <v>78</v>
      </c>
      <c r="E253" s="160"/>
      <c r="F253" s="160"/>
      <c r="G253" s="161"/>
      <c r="H253" s="97">
        <v>20310813.260000002</v>
      </c>
      <c r="I253" s="97">
        <v>3826969.36</v>
      </c>
      <c r="J253" s="112" t="s">
        <v>58</v>
      </c>
      <c r="K253" s="107" t="str">
        <f t="shared" si="8"/>
        <v>89201050200000000600</v>
      </c>
      <c r="L253" s="107" t="s">
        <v>77</v>
      </c>
    </row>
    <row r="254" spans="1:12" ht="22.5" x14ac:dyDescent="0.2">
      <c r="A254" s="109" t="s">
        <v>82</v>
      </c>
      <c r="B254" s="110" t="s">
        <v>15</v>
      </c>
      <c r="C254" s="108" t="s">
        <v>65</v>
      </c>
      <c r="D254" s="159" t="s">
        <v>81</v>
      </c>
      <c r="E254" s="160"/>
      <c r="F254" s="160"/>
      <c r="G254" s="161"/>
      <c r="H254" s="97">
        <v>20310813.260000002</v>
      </c>
      <c r="I254" s="97">
        <v>3826969.36</v>
      </c>
      <c r="J254" s="112" t="s">
        <v>58</v>
      </c>
      <c r="K254" s="107" t="str">
        <f t="shared" si="8"/>
        <v>89201050201000000610</v>
      </c>
      <c r="L254" s="107" t="s">
        <v>80</v>
      </c>
    </row>
    <row r="255" spans="1:12" ht="22.5" x14ac:dyDescent="0.2">
      <c r="A255" s="96" t="s">
        <v>84</v>
      </c>
      <c r="B255" s="111" t="s">
        <v>15</v>
      </c>
      <c r="C255" s="124" t="s">
        <v>65</v>
      </c>
      <c r="D255" s="162" t="s">
        <v>83</v>
      </c>
      <c r="E255" s="162"/>
      <c r="F255" s="162"/>
      <c r="G255" s="163"/>
      <c r="H255" s="98">
        <v>20310813.260000002</v>
      </c>
      <c r="I255" s="98">
        <v>3826969.36</v>
      </c>
      <c r="J255" s="99" t="s">
        <v>17</v>
      </c>
      <c r="K255" s="106" t="str">
        <f t="shared" si="8"/>
        <v>89201050201100000610</v>
      </c>
      <c r="L255" s="4" t="str">
        <f>C255 &amp; D255 &amp; G255</f>
        <v>89201050201100000610</v>
      </c>
    </row>
    <row r="256" spans="1:12" x14ac:dyDescent="0.2">
      <c r="A256" s="26"/>
      <c r="B256" s="29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2" x14ac:dyDescent="0.2">
      <c r="A257" s="26"/>
      <c r="B257" s="29"/>
      <c r="C257" s="22"/>
      <c r="D257" s="22"/>
      <c r="E257" s="22"/>
      <c r="F257" s="22"/>
      <c r="G257" s="22"/>
      <c r="H257" s="22"/>
      <c r="I257" s="22"/>
      <c r="J257" s="22"/>
      <c r="K257" s="94"/>
      <c r="L257" s="94"/>
    </row>
    <row r="258" spans="1:12" ht="21.75" customHeight="1" x14ac:dyDescent="0.2">
      <c r="A258" s="24" t="s">
        <v>48</v>
      </c>
      <c r="B258" s="199"/>
      <c r="C258" s="199"/>
      <c r="D258" s="199"/>
      <c r="E258" s="29"/>
      <c r="F258" s="29"/>
      <c r="G258" s="22"/>
      <c r="H258" s="68" t="s">
        <v>50</v>
      </c>
      <c r="I258" s="67"/>
      <c r="J258" s="67"/>
      <c r="K258" s="94"/>
      <c r="L258" s="94"/>
    </row>
    <row r="259" spans="1:12" ht="22.5" x14ac:dyDescent="0.2">
      <c r="A259" s="3" t="s">
        <v>46</v>
      </c>
      <c r="B259" s="195" t="s">
        <v>47</v>
      </c>
      <c r="C259" s="195"/>
      <c r="D259" s="195"/>
      <c r="E259" s="29"/>
      <c r="F259" s="29"/>
      <c r="G259" s="22"/>
      <c r="H259" s="22"/>
      <c r="I259" s="69" t="s">
        <v>51</v>
      </c>
      <c r="J259" s="29" t="s">
        <v>47</v>
      </c>
      <c r="K259" s="94"/>
      <c r="L259" s="94"/>
    </row>
    <row r="260" spans="1:12" x14ac:dyDescent="0.2">
      <c r="A260" s="3"/>
      <c r="B260" s="29"/>
      <c r="C260" s="22"/>
      <c r="D260" s="22"/>
      <c r="E260" s="22"/>
      <c r="F260" s="22"/>
      <c r="G260" s="22"/>
      <c r="H260" s="22"/>
      <c r="I260" s="22"/>
      <c r="J260" s="22"/>
      <c r="K260" s="94"/>
      <c r="L260" s="94"/>
    </row>
    <row r="261" spans="1:12" ht="21.75" customHeight="1" x14ac:dyDescent="0.2">
      <c r="A261" s="3" t="s">
        <v>49</v>
      </c>
      <c r="B261" s="200"/>
      <c r="C261" s="200"/>
      <c r="D261" s="200"/>
      <c r="E261" s="121"/>
      <c r="F261" s="121"/>
      <c r="G261" s="22"/>
      <c r="H261" s="22"/>
      <c r="I261" s="22"/>
      <c r="J261" s="22"/>
      <c r="K261" s="94"/>
      <c r="L261" s="94"/>
    </row>
    <row r="262" spans="1:12" x14ac:dyDescent="0.2">
      <c r="A262" s="3" t="s">
        <v>46</v>
      </c>
      <c r="B262" s="195" t="s">
        <v>47</v>
      </c>
      <c r="C262" s="195"/>
      <c r="D262" s="195"/>
      <c r="E262" s="29"/>
      <c r="F262" s="29"/>
      <c r="G262" s="22"/>
      <c r="H262" s="22"/>
      <c r="I262" s="22"/>
      <c r="J262" s="22"/>
      <c r="K262" s="94"/>
      <c r="L262" s="94"/>
    </row>
    <row r="263" spans="1:12" x14ac:dyDescent="0.2">
      <c r="A263" s="3"/>
      <c r="B263" s="29"/>
      <c r="C263" s="22"/>
      <c r="D263" s="22"/>
      <c r="E263" s="22"/>
      <c r="F263" s="22"/>
      <c r="G263" s="22"/>
      <c r="H263" s="22"/>
      <c r="I263" s="22"/>
      <c r="J263" s="22"/>
      <c r="K263" s="94"/>
      <c r="L263" s="94"/>
    </row>
    <row r="264" spans="1:12" x14ac:dyDescent="0.2">
      <c r="A264" s="3" t="s">
        <v>31</v>
      </c>
      <c r="B264" s="29"/>
      <c r="C264" s="22"/>
      <c r="D264" s="22"/>
      <c r="E264" s="22"/>
      <c r="F264" s="22"/>
      <c r="G264" s="22"/>
      <c r="H264" s="22"/>
      <c r="I264" s="22"/>
      <c r="J264" s="22"/>
      <c r="K264" s="94"/>
      <c r="L264" s="94"/>
    </row>
    <row r="265" spans="1:12" x14ac:dyDescent="0.2">
      <c r="A265" s="26"/>
      <c r="B265" s="29"/>
      <c r="C265" s="22"/>
      <c r="D265" s="22"/>
      <c r="E265" s="22"/>
      <c r="F265" s="22"/>
      <c r="G265" s="22"/>
      <c r="H265" s="22"/>
      <c r="I265" s="22"/>
      <c r="J265" s="22"/>
      <c r="K265" s="94"/>
      <c r="L265" s="94"/>
    </row>
    <row r="266" spans="1:12" x14ac:dyDescent="0.2">
      <c r="K266" s="94"/>
      <c r="L266" s="94"/>
    </row>
    <row r="267" spans="1:12" x14ac:dyDescent="0.2">
      <c r="K267" s="94"/>
      <c r="L267" s="94"/>
    </row>
    <row r="268" spans="1:12" x14ac:dyDescent="0.2">
      <c r="K268" s="94"/>
      <c r="L268" s="94"/>
    </row>
    <row r="269" spans="1:12" x14ac:dyDescent="0.2">
      <c r="K269" s="94"/>
      <c r="L269" s="94"/>
    </row>
    <row r="270" spans="1:12" x14ac:dyDescent="0.2">
      <c r="K270" s="94"/>
      <c r="L270" s="94"/>
    </row>
    <row r="271" spans="1:12" x14ac:dyDescent="0.2">
      <c r="K271" s="94"/>
      <c r="L271" s="94"/>
    </row>
  </sheetData>
  <mergeCells count="255">
    <mergeCell ref="D253:G253"/>
    <mergeCell ref="D254:G254"/>
    <mergeCell ref="D255:G255"/>
    <mergeCell ref="D234:G234"/>
    <mergeCell ref="J70:J72"/>
    <mergeCell ref="I70:I72"/>
    <mergeCell ref="A70:A72"/>
    <mergeCell ref="C74:G74"/>
    <mergeCell ref="C70:G72"/>
    <mergeCell ref="E76:F76"/>
    <mergeCell ref="I218:I220"/>
    <mergeCell ref="C214:G214"/>
    <mergeCell ref="B262:D262"/>
    <mergeCell ref="C225:G225"/>
    <mergeCell ref="C238:G238"/>
    <mergeCell ref="C239:G239"/>
    <mergeCell ref="B258:D258"/>
    <mergeCell ref="B261:D261"/>
    <mergeCell ref="C243:G243"/>
    <mergeCell ref="C245:G245"/>
    <mergeCell ref="H218:H220"/>
    <mergeCell ref="C218:G220"/>
    <mergeCell ref="C221:G221"/>
    <mergeCell ref="C222:G222"/>
    <mergeCell ref="C223:G223"/>
    <mergeCell ref="B259:D259"/>
    <mergeCell ref="C244:G244"/>
    <mergeCell ref="D246:G246"/>
    <mergeCell ref="A218:A220"/>
    <mergeCell ref="B218:B220"/>
    <mergeCell ref="J218:J22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3:G73"/>
    <mergeCell ref="A216:J216"/>
    <mergeCell ref="C75:G75"/>
    <mergeCell ref="H70:H72"/>
    <mergeCell ref="B70:B72"/>
    <mergeCell ref="A68:J68"/>
    <mergeCell ref="E77:F77"/>
    <mergeCell ref="E78:F78"/>
    <mergeCell ref="E79:F79"/>
    <mergeCell ref="E80:F80"/>
    <mergeCell ref="E81:F81"/>
    <mergeCell ref="C224:G224"/>
    <mergeCell ref="D251:G251"/>
    <mergeCell ref="D252:G252"/>
    <mergeCell ref="D248:G248"/>
    <mergeCell ref="D249:G249"/>
    <mergeCell ref="D250:G250"/>
    <mergeCell ref="D226:G226"/>
    <mergeCell ref="D227:G227"/>
    <mergeCell ref="D228:G228"/>
    <mergeCell ref="D229:G229"/>
    <mergeCell ref="D230:G230"/>
    <mergeCell ref="D231:G231"/>
    <mergeCell ref="D232:G232"/>
    <mergeCell ref="D233:G233"/>
    <mergeCell ref="D247:G247"/>
    <mergeCell ref="D240:G240"/>
    <mergeCell ref="D236:G236"/>
    <mergeCell ref="D241:G241"/>
    <mergeCell ref="D235:G235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86:F8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62:G62"/>
    <mergeCell ref="D63:G63"/>
    <mergeCell ref="D64:G64"/>
    <mergeCell ref="D65:G65"/>
    <mergeCell ref="D57:G57"/>
    <mergeCell ref="D58:G58"/>
    <mergeCell ref="D59:G59"/>
    <mergeCell ref="D60:G60"/>
    <mergeCell ref="D61:G61"/>
  </mergeCells>
  <phoneticPr fontId="0" type="noConversion"/>
  <pageMargins left="0.78740157480314965" right="0.19685039370078741" top="0.78740157480314965" bottom="0.39370078740157483" header="0" footer="0"/>
  <pageSetup paperSize="9" orientation="landscape" r:id="rId1"/>
  <headerFooter alignWithMargins="0"/>
  <rowBreaks count="2" manualBreakCount="2">
    <brk id="66" max="16383" man="1"/>
    <brk id="2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1</cp:lastModifiedBy>
  <cp:lastPrinted>2021-06-03T06:42:05Z</cp:lastPrinted>
  <dcterms:created xsi:type="dcterms:W3CDTF">2009-02-13T09:10:05Z</dcterms:created>
  <dcterms:modified xsi:type="dcterms:W3CDTF">2021-06-03T06:42:08Z</dcterms:modified>
</cp:coreProperties>
</file>