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3" i="1"/>
  <c r="D23" s="1"/>
  <c r="H23" s="1"/>
  <c r="E22"/>
  <c r="D22"/>
  <c r="H22" s="1"/>
  <c r="E21"/>
  <c r="D21" s="1"/>
  <c r="H21" s="1"/>
  <c r="H20"/>
  <c r="E20"/>
  <c r="D20"/>
  <c r="E19"/>
  <c r="D19" s="1"/>
  <c r="H19" s="1"/>
  <c r="H18"/>
  <c r="E18"/>
  <c r="D18"/>
  <c r="E17"/>
  <c r="D17" s="1"/>
  <c r="G16"/>
  <c r="F16"/>
  <c r="F24" s="1"/>
  <c r="E15"/>
  <c r="D15" s="1"/>
  <c r="H15" s="1"/>
  <c r="H14"/>
  <c r="E14"/>
  <c r="D14"/>
  <c r="E13"/>
  <c r="D13" s="1"/>
  <c r="H13" s="1"/>
  <c r="E12"/>
  <c r="D12"/>
  <c r="G11"/>
  <c r="F11"/>
  <c r="E10"/>
  <c r="D10"/>
  <c r="H10" s="1"/>
  <c r="E9"/>
  <c r="D9" s="1"/>
  <c r="H9" s="1"/>
  <c r="H8"/>
  <c r="E8"/>
  <c r="D8"/>
  <c r="E7"/>
  <c r="D7" s="1"/>
  <c r="H7" s="1"/>
  <c r="E6"/>
  <c r="D6"/>
  <c r="H6" s="1"/>
  <c r="H5" s="1"/>
  <c r="G5"/>
  <c r="G24" s="1"/>
  <c r="F5"/>
  <c r="G26" l="1"/>
  <c r="G25"/>
  <c r="G27" s="1"/>
  <c r="D11"/>
  <c r="H17"/>
  <c r="H16" s="1"/>
  <c r="D16"/>
  <c r="F26"/>
  <c r="F27"/>
  <c r="F25"/>
  <c r="H12"/>
  <c r="H11" s="1"/>
  <c r="H24" s="1"/>
  <c r="E16"/>
  <c r="E5"/>
  <c r="E11"/>
  <c r="D5"/>
  <c r="D24" s="1"/>
  <c r="H25" l="1"/>
  <c r="H26"/>
  <c r="H27"/>
  <c r="E24"/>
  <c r="D25"/>
  <c r="D26"/>
  <c r="D27"/>
  <c r="E25" l="1"/>
  <c r="E26"/>
  <c r="E27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<sst xmlns="http://schemas.openxmlformats.org/spreadsheetml/2006/main" count="39" uniqueCount="39">
  <si>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</si>
  <si>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</si>
  <si>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</si>
  <si>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</si>
  <si>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</si>
  <si>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</si>
  <si>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</si>
  <si>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</si>
  <si>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</si>
  <si>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</si>
  <si>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</si>
  <si>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</si>
  <si>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</si>
  <si>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</si>
  <si>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</si>
  <si>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</si>
  <si>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</si>
  <si>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</si>
  <si>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</si>
  <si>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</si>
  <si>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</si>
  <si>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</si>
  <si>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техническое обслуживание ВДГО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</si>
  <si>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</si>
  <si>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</si>
  <si>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</si>
  <si>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</si>
  <si>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</si>
  <si>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</si>
  <si>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</si>
  <si>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</si>
  <si>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</si>
  <si>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</si>
  <si>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</si>
  <si>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</si>
  <si>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</si>
  <si>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</si>
  <si>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</si>
  <si>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д. Новое Овсино, ул. Совхозная, д. 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</si>
</sst>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I30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5.140625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" t="s">
        <v>38</v>
      </c>
      <c r="B3" s="1"/>
      <c r="C3" s="1">
        <v>547.6</v>
      </c>
      <c r="D3" s="2"/>
      <c r="E3" s="2"/>
      <c r="F3" s="3" t="s">
        <v>2</v>
      </c>
    </row>
    <row r="4" spans="1:9" ht="45">
      <c r="A4" s="4" t="s">
        <v>3</v>
      </c>
      <c r="B4" s="5" t="s">
        <v>4</v>
      </c>
      <c r="C4" s="4"/>
      <c r="D4" s="4" t="s">
        <v>5</v>
      </c>
      <c r="E4" s="4" t="s">
        <v>6</v>
      </c>
      <c r="F4" s="4" t="s">
        <v>7</v>
      </c>
      <c r="G4" s="6" t="s">
        <v>8</v>
      </c>
      <c r="H4" s="6" t="s">
        <v>9</v>
      </c>
    </row>
    <row r="5" spans="1:9" ht="15.75">
      <c r="A5" s="7">
        <v>1</v>
      </c>
      <c r="B5" s="8" t="s">
        <v>10</v>
      </c>
      <c r="C5" s="9"/>
      <c r="D5" s="9">
        <f>SUM(D6:D10)</f>
        <v>19319.327999999998</v>
      </c>
      <c r="E5" s="9">
        <f>SUM(E6:E10)</f>
        <v>35.28</v>
      </c>
      <c r="F5" s="9">
        <f>SUM(F6:F10)</f>
        <v>2.94</v>
      </c>
      <c r="G5" s="9">
        <f>SUM(G6:G10)</f>
        <v>19938.109999999997</v>
      </c>
      <c r="H5" s="9">
        <f>SUM(H6:H10)</f>
        <v>-618.78199999999993</v>
      </c>
    </row>
    <row r="6" spans="1:9" ht="15.75">
      <c r="A6" s="7"/>
      <c r="B6" s="10" t="s">
        <v>11</v>
      </c>
      <c r="C6" s="11"/>
      <c r="D6" s="11">
        <f>E6*547.6</f>
        <v>5125.5360000000001</v>
      </c>
      <c r="E6" s="11">
        <f>SUM(F6*12)</f>
        <v>9.36</v>
      </c>
      <c r="F6" s="11">
        <v>0.78</v>
      </c>
      <c r="G6" s="12">
        <v>5777.18</v>
      </c>
      <c r="H6" s="13">
        <f>D6-G6</f>
        <v>-651.64400000000023</v>
      </c>
    </row>
    <row r="7" spans="1:9" ht="15.75">
      <c r="A7" s="7"/>
      <c r="B7" s="10" t="s">
        <v>12</v>
      </c>
      <c r="C7" s="11"/>
      <c r="D7" s="11">
        <f>E7*547.6</f>
        <v>2825.616</v>
      </c>
      <c r="E7" s="11">
        <f>SUM(F7*12)</f>
        <v>5.16</v>
      </c>
      <c r="F7" s="11">
        <v>0.43</v>
      </c>
      <c r="G7" s="12">
        <v>3093.94</v>
      </c>
      <c r="H7" s="13">
        <f>D7-G7</f>
        <v>-268.32400000000007</v>
      </c>
    </row>
    <row r="8" spans="1:9" ht="15.75">
      <c r="A8" s="7"/>
      <c r="B8" s="10" t="s">
        <v>13</v>
      </c>
      <c r="C8" s="11"/>
      <c r="D8" s="11">
        <f>E8*547.6</f>
        <v>6965.4720000000007</v>
      </c>
      <c r="E8" s="11">
        <f>SUM(F8*12)</f>
        <v>12.72</v>
      </c>
      <c r="F8" s="11">
        <v>1.06</v>
      </c>
      <c r="G8" s="12">
        <v>7540.45</v>
      </c>
      <c r="H8" s="13">
        <f>D8-G8</f>
        <v>-574.97799999999916</v>
      </c>
    </row>
    <row r="9" spans="1:9" ht="15.75">
      <c r="A9" s="7"/>
      <c r="B9" s="7" t="s">
        <v>14</v>
      </c>
      <c r="C9" s="11"/>
      <c r="D9" s="11">
        <f>E9*547.6</f>
        <v>2299.9199999999996</v>
      </c>
      <c r="E9" s="11">
        <f>SUM(F9*12)</f>
        <v>4.1999999999999993</v>
      </c>
      <c r="F9" s="11">
        <v>0.35</v>
      </c>
      <c r="G9" s="12">
        <v>1423.76</v>
      </c>
      <c r="H9" s="13">
        <f>D9-G9</f>
        <v>876.15999999999963</v>
      </c>
    </row>
    <row r="10" spans="1:9" ht="15.75">
      <c r="A10" s="7"/>
      <c r="B10" s="7" t="s">
        <v>15</v>
      </c>
      <c r="C10" s="11"/>
      <c r="D10" s="11">
        <f>E10*547.6</f>
        <v>2102.7840000000001</v>
      </c>
      <c r="E10" s="11">
        <f>SUM(F10*12)</f>
        <v>3.84</v>
      </c>
      <c r="F10" s="11">
        <v>0.32</v>
      </c>
      <c r="G10" s="12">
        <v>2102.7800000000002</v>
      </c>
      <c r="H10" s="13">
        <f>D10-G10</f>
        <v>3.9999999999054126E-3</v>
      </c>
    </row>
    <row r="11" spans="1:9" ht="15.75">
      <c r="A11" s="7">
        <v>2</v>
      </c>
      <c r="B11" s="8" t="s">
        <v>16</v>
      </c>
      <c r="C11" s="9"/>
      <c r="D11" s="9">
        <f>SUM(C12:D15)</f>
        <v>7754.0159999999996</v>
      </c>
      <c r="E11" s="9">
        <f>SUM(E12:E15)</f>
        <v>14.16</v>
      </c>
      <c r="F11" s="9">
        <f>SUM(F12:F15)</f>
        <v>1.18</v>
      </c>
      <c r="G11" s="9">
        <f>SUM(G12:G15)</f>
        <v>3938</v>
      </c>
      <c r="H11" s="9">
        <f>SUM(H12:H15)</f>
        <v>3816.0160000000005</v>
      </c>
    </row>
    <row r="12" spans="1:9" ht="15.75">
      <c r="A12" s="7"/>
      <c r="B12" s="14" t="s">
        <v>17</v>
      </c>
      <c r="C12" s="15"/>
      <c r="D12" s="11">
        <f>E12*547.6</f>
        <v>788.54399999999998</v>
      </c>
      <c r="E12" s="11">
        <f>F12*12</f>
        <v>1.44</v>
      </c>
      <c r="F12" s="11">
        <v>0.12</v>
      </c>
      <c r="G12" s="12"/>
      <c r="H12" s="13">
        <f>D12-G12</f>
        <v>788.54399999999998</v>
      </c>
    </row>
    <row r="13" spans="1:9" ht="15.75">
      <c r="A13" s="7"/>
      <c r="B13" s="14" t="s">
        <v>18</v>
      </c>
      <c r="C13" s="15"/>
      <c r="D13" s="11">
        <f>E13*547.6</f>
        <v>262.84800000000001</v>
      </c>
      <c r="E13" s="11">
        <f>F13*12</f>
        <v>0.48</v>
      </c>
      <c r="F13" s="11">
        <v>0.04</v>
      </c>
      <c r="G13" s="12"/>
      <c r="H13" s="13">
        <f>D13-G13</f>
        <v>262.84800000000001</v>
      </c>
    </row>
    <row r="14" spans="1:9" ht="15.75">
      <c r="A14" s="7"/>
      <c r="B14" s="7" t="s">
        <v>19</v>
      </c>
      <c r="C14" s="15"/>
      <c r="D14" s="11">
        <f>E14*547.6</f>
        <v>2891.3280000000004</v>
      </c>
      <c r="E14" s="11">
        <f>F14*12</f>
        <v>5.28</v>
      </c>
      <c r="F14" s="11">
        <v>0.44</v>
      </c>
      <c r="G14" s="12">
        <v>3938</v>
      </c>
      <c r="H14" s="13">
        <f>D14-G14</f>
        <v>-1046.6719999999996</v>
      </c>
    </row>
    <row r="15" spans="1:9" ht="15.75">
      <c r="A15" s="7"/>
      <c r="B15" s="7" t="s">
        <v>20</v>
      </c>
      <c r="C15" s="15"/>
      <c r="D15" s="11">
        <f>E15*547.6</f>
        <v>3811.2959999999998</v>
      </c>
      <c r="E15" s="11">
        <f>F15*12</f>
        <v>6.9599999999999991</v>
      </c>
      <c r="F15" s="11">
        <v>0.57999999999999996</v>
      </c>
      <c r="G15" s="12"/>
      <c r="H15" s="13">
        <f>D15-G15</f>
        <v>3811.2959999999998</v>
      </c>
    </row>
    <row r="16" spans="1:9" ht="15.75">
      <c r="A16" s="7">
        <v>3</v>
      </c>
      <c r="B16" s="8" t="s">
        <v>21</v>
      </c>
      <c r="C16" s="9"/>
      <c r="D16" s="9">
        <f>SUM(D17:D23)</f>
        <v>63083.520000000004</v>
      </c>
      <c r="E16" s="9">
        <f>SUM(E17:E23)</f>
        <v>115.2</v>
      </c>
      <c r="F16" s="9">
        <f>SUM(F17:F23)</f>
        <v>9.6</v>
      </c>
      <c r="G16" s="9">
        <f>SUM(G17:G23)</f>
        <v>61982.84</v>
      </c>
      <c r="H16" s="9">
        <f>SUM(H17:H23)</f>
        <v>1100.6800000000067</v>
      </c>
    </row>
    <row r="17" spans="1:8" ht="15.75">
      <c r="A17" s="7"/>
      <c r="B17" s="7" t="s">
        <v>22</v>
      </c>
      <c r="C17" s="11"/>
      <c r="D17" s="11">
        <f t="shared" ref="D17:D23" si="0">E17*547.6</f>
        <v>4994.112000000001</v>
      </c>
      <c r="E17" s="11">
        <f>F17*12</f>
        <v>9.120000000000001</v>
      </c>
      <c r="F17" s="11">
        <v>0.76</v>
      </c>
      <c r="G17" s="12">
        <v>4994.1099999999997</v>
      </c>
      <c r="H17" s="13">
        <f>D17-G17</f>
        <v>2.0000000013169483E-3</v>
      </c>
    </row>
    <row r="18" spans="1:8" ht="15.75">
      <c r="A18" s="7"/>
      <c r="B18" s="7" t="s">
        <v>23</v>
      </c>
      <c r="C18" s="11"/>
      <c r="D18" s="11">
        <f t="shared" si="0"/>
        <v>4534.1279999999997</v>
      </c>
      <c r="E18" s="11">
        <f t="shared" ref="E18:E23" si="1">F18*12</f>
        <v>8.2799999999999994</v>
      </c>
      <c r="F18" s="11">
        <v>0.69</v>
      </c>
      <c r="G18" s="12">
        <v>1883.74</v>
      </c>
      <c r="H18" s="13">
        <f t="shared" ref="H18:H23" si="2">D18-G18</f>
        <v>2650.3879999999999</v>
      </c>
    </row>
    <row r="19" spans="1:8" ht="15.75">
      <c r="A19" s="7"/>
      <c r="B19" s="7" t="s">
        <v>24</v>
      </c>
      <c r="C19" s="11"/>
      <c r="D19" s="11">
        <f t="shared" si="0"/>
        <v>459.98400000000004</v>
      </c>
      <c r="E19" s="11">
        <f t="shared" si="1"/>
        <v>0.84000000000000008</v>
      </c>
      <c r="F19" s="11">
        <v>7.0000000000000007E-2</v>
      </c>
      <c r="G19" s="12">
        <v>142.38</v>
      </c>
      <c r="H19" s="13">
        <f t="shared" si="2"/>
        <v>317.60400000000004</v>
      </c>
    </row>
    <row r="20" spans="1:8" ht="15.75">
      <c r="A20" s="7"/>
      <c r="B20" s="7" t="s">
        <v>25</v>
      </c>
      <c r="C20" s="11"/>
      <c r="D20" s="11">
        <f t="shared" si="0"/>
        <v>459.98400000000004</v>
      </c>
      <c r="E20" s="11">
        <f t="shared" si="1"/>
        <v>0.84000000000000008</v>
      </c>
      <c r="F20" s="11">
        <v>7.0000000000000007E-2</v>
      </c>
      <c r="G20" s="12"/>
      <c r="H20" s="13">
        <f t="shared" si="2"/>
        <v>459.98400000000004</v>
      </c>
    </row>
    <row r="21" spans="1:8" ht="15.75">
      <c r="A21" s="7"/>
      <c r="B21" s="7" t="s">
        <v>26</v>
      </c>
      <c r="C21" s="11"/>
      <c r="D21" s="11">
        <f t="shared" si="0"/>
        <v>32067.456000000002</v>
      </c>
      <c r="E21" s="11">
        <f t="shared" si="1"/>
        <v>58.56</v>
      </c>
      <c r="F21" s="11">
        <v>4.88</v>
      </c>
      <c r="G21" s="12">
        <v>33140.75</v>
      </c>
      <c r="H21" s="13">
        <f t="shared" si="2"/>
        <v>-1073.2939999999981</v>
      </c>
    </row>
    <row r="22" spans="1:8" ht="15.75">
      <c r="A22" s="7"/>
      <c r="B22" s="7" t="s">
        <v>27</v>
      </c>
      <c r="C22" s="11"/>
      <c r="D22" s="11">
        <f t="shared" si="0"/>
        <v>2234.2080000000001</v>
      </c>
      <c r="E22" s="11">
        <f t="shared" si="1"/>
        <v>4.08</v>
      </c>
      <c r="F22" s="11">
        <v>0.34</v>
      </c>
      <c r="G22" s="12">
        <v>3488.21</v>
      </c>
      <c r="H22" s="13">
        <f t="shared" si="2"/>
        <v>-1254.002</v>
      </c>
    </row>
    <row r="23" spans="1:8" ht="15.75">
      <c r="A23" s="7"/>
      <c r="B23" s="7" t="s">
        <v>28</v>
      </c>
      <c r="C23" s="11"/>
      <c r="D23" s="11">
        <f t="shared" si="0"/>
        <v>18333.648000000005</v>
      </c>
      <c r="E23" s="11">
        <f t="shared" si="1"/>
        <v>33.480000000000004</v>
      </c>
      <c r="F23" s="11">
        <v>2.79</v>
      </c>
      <c r="G23" s="12">
        <v>18333.650000000001</v>
      </c>
      <c r="H23" s="13">
        <f t="shared" si="2"/>
        <v>-1.9999999967694748E-3</v>
      </c>
    </row>
    <row r="24" spans="1:8" ht="15.75">
      <c r="A24" s="7"/>
      <c r="B24" s="8" t="s">
        <v>29</v>
      </c>
      <c r="C24" s="11"/>
      <c r="D24" s="11">
        <f>SUM(D5+D11+D16)</f>
        <v>90156.864000000001</v>
      </c>
      <c r="E24" s="11">
        <f>SUM(E5+E11+E16)</f>
        <v>164.64</v>
      </c>
      <c r="F24" s="11">
        <f>SUM(F5+F11+F16)</f>
        <v>13.719999999999999</v>
      </c>
      <c r="G24" s="11">
        <f>SUM(G5+G11+G16)</f>
        <v>85858.95</v>
      </c>
      <c r="H24" s="11">
        <f>SUM(H5+H11+H16)</f>
        <v>4297.914000000007</v>
      </c>
    </row>
    <row r="25" spans="1:8" ht="15.75">
      <c r="A25" s="7">
        <v>6</v>
      </c>
      <c r="B25" s="8" t="s">
        <v>37</v>
      </c>
      <c r="C25" s="11"/>
      <c r="D25" s="11">
        <f>SUM(D24*0.05)</f>
        <v>4507.8432000000003</v>
      </c>
      <c r="E25" s="11">
        <f>SUM(E24*0.05)</f>
        <v>8.2319999999999993</v>
      </c>
      <c r="F25" s="11">
        <f>SUM(F24*0.05)</f>
        <v>0.68599999999999994</v>
      </c>
      <c r="G25" s="11">
        <f>SUM(G24*0.05)</f>
        <v>4292.9475000000002</v>
      </c>
      <c r="H25" s="11">
        <f>SUM(H24*0.05)</f>
        <v>214.89570000000037</v>
      </c>
    </row>
    <row r="26" spans="1:8" ht="15.75">
      <c r="A26" s="7">
        <v>7</v>
      </c>
      <c r="B26" s="8" t="s">
        <v>30</v>
      </c>
      <c r="C26" s="11"/>
      <c r="D26" s="11">
        <f>SUM(D24*0.01)</f>
        <v>901.56864000000007</v>
      </c>
      <c r="E26" s="11">
        <f>SUM(E24*0.01)</f>
        <v>1.6463999999999999</v>
      </c>
      <c r="F26" s="11">
        <f>SUM(F24*0.01)</f>
        <v>0.13719999999999999</v>
      </c>
      <c r="G26" s="11">
        <f>SUM(G24*0.01)</f>
        <v>858.58950000000004</v>
      </c>
      <c r="H26" s="11">
        <f>SUM(H24*0.01)</f>
        <v>42.979140000000072</v>
      </c>
    </row>
    <row r="27" spans="1:8" ht="15.75">
      <c r="A27" s="7">
        <v>8</v>
      </c>
      <c r="B27" s="8" t="s">
        <v>31</v>
      </c>
      <c r="C27" s="9"/>
      <c r="D27" s="9">
        <f>SUM(D24+D25+D26)</f>
        <v>95566.275840000002</v>
      </c>
      <c r="E27" s="9">
        <f>SUM(E24+E25+E26)</f>
        <v>174.51839999999999</v>
      </c>
      <c r="F27" s="11">
        <f>SUM(F24:F26)</f>
        <v>14.543199999999999</v>
      </c>
      <c r="G27" s="11">
        <f>SUM(G24:G26)</f>
        <v>91010.486999999994</v>
      </c>
      <c r="H27" s="9">
        <f>SUM(H24:H26)</f>
        <v>4555.7888400000074</v>
      </c>
    </row>
    <row r="28" spans="1:8" ht="15.75">
      <c r="A28" s="7"/>
      <c r="B28" s="8" t="s">
        <v>32</v>
      </c>
      <c r="C28" s="9"/>
      <c r="D28" s="9"/>
      <c r="E28" s="9"/>
      <c r="F28" s="11"/>
      <c r="G28" s="11"/>
      <c r="H28" s="15">
        <v>94399.71</v>
      </c>
    </row>
    <row r="29" spans="1:8" ht="15.75">
      <c r="A29" s="7"/>
      <c r="B29" s="8" t="s">
        <v>33</v>
      </c>
      <c r="C29" s="9"/>
      <c r="D29" s="9"/>
      <c r="E29" s="9"/>
      <c r="F29" s="11"/>
      <c r="G29" s="11"/>
      <c r="H29" s="15">
        <v>85415.1</v>
      </c>
    </row>
    <row r="30" spans="1:8" ht="15.75">
      <c r="A30" s="12"/>
      <c r="B30" s="8" t="s">
        <v>34</v>
      </c>
      <c r="C30" s="7"/>
      <c r="D30" s="7"/>
      <c r="E30" s="7"/>
      <c r="F30" s="7"/>
      <c r="G30" s="12"/>
      <c r="H30" s="8">
        <v>26596.87</v>
      </c>
    </row>
    <row r="31" spans="1:8" ht="15.75">
      <c r="A31" s="12"/>
      <c r="B31" s="8"/>
      <c r="C31" s="7"/>
      <c r="D31" s="7"/>
      <c r="E31" s="7"/>
      <c r="F31" s="7"/>
      <c r="G31" s="12"/>
      <c r="H31" s="8"/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36</v>
      </c>
      <c r="C33" s="2"/>
      <c r="D33" s="2"/>
      <c r="E33" s="2"/>
      <c r="F33" s="2"/>
    </row>
    <row r="36" spans="1:6" ht="15.75">
      <c r="B36" s="2" t="s">
        <v>35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2015-03-20T06:59:50Z</dcterms:modified>
</cp:coreProperties>
</file>